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12" windowWidth="20736" windowHeight="9288"/>
  </bookViews>
  <sheets>
    <sheet name="на тек дату" sheetId="5" r:id="rId1"/>
    <sheet name="Лист3" sheetId="3" r:id="rId2"/>
  </sheets>
  <calcPr calcId="145621" fullPrecision="0"/>
</workbook>
</file>

<file path=xl/calcChain.xml><?xml version="1.0" encoding="utf-8"?>
<calcChain xmlns="http://schemas.openxmlformats.org/spreadsheetml/2006/main">
  <c r="I249" i="5" l="1"/>
  <c r="H271" i="5" l="1"/>
  <c r="G271" i="5"/>
  <c r="F219" i="5"/>
  <c r="F229" i="5"/>
  <c r="L234" i="5" l="1"/>
  <c r="K234" i="5"/>
  <c r="J234" i="5"/>
  <c r="I234" i="5"/>
  <c r="H234" i="5"/>
  <c r="G234" i="5"/>
  <c r="M233" i="5"/>
  <c r="L233" i="5"/>
  <c r="K233" i="5"/>
  <c r="J233" i="5"/>
  <c r="I233" i="5"/>
  <c r="H233" i="5"/>
  <c r="G233" i="5"/>
  <c r="M232" i="5"/>
  <c r="L232" i="5"/>
  <c r="K232" i="5"/>
  <c r="J232" i="5"/>
  <c r="I232" i="5"/>
  <c r="H232" i="5"/>
  <c r="G232" i="5"/>
  <c r="F232" i="5"/>
  <c r="E278" i="5" l="1"/>
  <c r="E279" i="5"/>
  <c r="M240" i="5"/>
  <c r="L240" i="5"/>
  <c r="K240" i="5"/>
  <c r="J240" i="5"/>
  <c r="I240" i="5"/>
  <c r="H240" i="5"/>
  <c r="G240" i="5"/>
  <c r="F240" i="5"/>
  <c r="M239" i="5"/>
  <c r="L239" i="5"/>
  <c r="K239" i="5"/>
  <c r="J239" i="5"/>
  <c r="I239" i="5"/>
  <c r="H239" i="5"/>
  <c r="G239" i="5"/>
  <c r="F239" i="5"/>
  <c r="M238" i="5"/>
  <c r="L238" i="5"/>
  <c r="K238" i="5"/>
  <c r="J238" i="5"/>
  <c r="I238" i="5"/>
  <c r="H238" i="5"/>
  <c r="G238" i="5"/>
  <c r="F238" i="5"/>
  <c r="M237" i="5"/>
  <c r="L237" i="5"/>
  <c r="K237" i="5"/>
  <c r="J237" i="5"/>
  <c r="I237" i="5"/>
  <c r="H237" i="5"/>
  <c r="G237" i="5"/>
  <c r="F237" i="5"/>
  <c r="M235" i="5"/>
  <c r="L235" i="5"/>
  <c r="K235" i="5"/>
  <c r="J235" i="5"/>
  <c r="I235" i="5"/>
  <c r="H235" i="5"/>
  <c r="G235" i="5"/>
  <c r="F235" i="5"/>
  <c r="M230" i="5"/>
  <c r="L230" i="5"/>
  <c r="K230" i="5"/>
  <c r="J230" i="5"/>
  <c r="I230" i="5"/>
  <c r="H230" i="5"/>
  <c r="G230" i="5"/>
  <c r="F230" i="5"/>
  <c r="L229" i="5"/>
  <c r="K229" i="5"/>
  <c r="J229" i="5"/>
  <c r="I229" i="5"/>
  <c r="H229" i="5"/>
  <c r="G229" i="5"/>
  <c r="M228" i="5"/>
  <c r="L228" i="5"/>
  <c r="K228" i="5"/>
  <c r="J228" i="5"/>
  <c r="I228" i="5"/>
  <c r="H228" i="5"/>
  <c r="G228" i="5"/>
  <c r="M227" i="5"/>
  <c r="L227" i="5"/>
  <c r="K227" i="5"/>
  <c r="K226" i="5" s="1"/>
  <c r="J227" i="5"/>
  <c r="J226" i="5" s="1"/>
  <c r="I227" i="5"/>
  <c r="H227" i="5"/>
  <c r="G227" i="5"/>
  <c r="G226" i="5" s="1"/>
  <c r="F227" i="5"/>
  <c r="E227" i="5" s="1"/>
  <c r="L226" i="5"/>
  <c r="H226" i="5"/>
  <c r="E225" i="5"/>
  <c r="E224" i="5"/>
  <c r="E223" i="5"/>
  <c r="E222" i="5"/>
  <c r="F221" i="5"/>
  <c r="E221" i="5" s="1"/>
  <c r="E220" i="5"/>
  <c r="M219" i="5"/>
  <c r="M229" i="5" s="1"/>
  <c r="E219" i="5"/>
  <c r="F218" i="5"/>
  <c r="F233" i="5" s="1"/>
  <c r="E217" i="5"/>
  <c r="M216" i="5"/>
  <c r="L216" i="5"/>
  <c r="K216" i="5"/>
  <c r="J216" i="5"/>
  <c r="I216" i="5"/>
  <c r="H216" i="5"/>
  <c r="G216" i="5"/>
  <c r="E215" i="5"/>
  <c r="M214" i="5"/>
  <c r="M234" i="5" s="1"/>
  <c r="F214" i="5"/>
  <c r="E213" i="5"/>
  <c r="E212" i="5"/>
  <c r="M211" i="5"/>
  <c r="L211" i="5"/>
  <c r="K211" i="5"/>
  <c r="J211" i="5"/>
  <c r="I211" i="5"/>
  <c r="H211" i="5"/>
  <c r="G211" i="5"/>
  <c r="E275" i="5"/>
  <c r="E255" i="5"/>
  <c r="E254" i="5"/>
  <c r="E253" i="5"/>
  <c r="E252" i="5"/>
  <c r="M251" i="5"/>
  <c r="L251" i="5"/>
  <c r="K251" i="5"/>
  <c r="J251" i="5"/>
  <c r="I251" i="5"/>
  <c r="H251" i="5"/>
  <c r="G251" i="5"/>
  <c r="F251" i="5"/>
  <c r="M199" i="5"/>
  <c r="M204" i="5" s="1"/>
  <c r="L199" i="5"/>
  <c r="L204" i="5" s="1"/>
  <c r="K199" i="5"/>
  <c r="K204" i="5" s="1"/>
  <c r="J199" i="5"/>
  <c r="J204" i="5" s="1"/>
  <c r="I199" i="5"/>
  <c r="I204" i="5" s="1"/>
  <c r="H199" i="5"/>
  <c r="H204" i="5" s="1"/>
  <c r="E204" i="5" s="1"/>
  <c r="G199" i="5"/>
  <c r="G204" i="5" s="1"/>
  <c r="F199" i="5"/>
  <c r="F204" i="5" s="1"/>
  <c r="M179" i="5"/>
  <c r="L179" i="5"/>
  <c r="K179" i="5"/>
  <c r="J179" i="5"/>
  <c r="I179" i="5"/>
  <c r="H179" i="5"/>
  <c r="G179" i="5"/>
  <c r="F179" i="5"/>
  <c r="M178" i="5"/>
  <c r="M203" i="5" s="1"/>
  <c r="L178" i="5"/>
  <c r="L203" i="5" s="1"/>
  <c r="K178" i="5"/>
  <c r="K203" i="5" s="1"/>
  <c r="J178" i="5"/>
  <c r="J203" i="5" s="1"/>
  <c r="I178" i="5"/>
  <c r="I203" i="5" s="1"/>
  <c r="H178" i="5"/>
  <c r="H203" i="5" s="1"/>
  <c r="G178" i="5"/>
  <c r="G203" i="5" s="1"/>
  <c r="M177" i="5"/>
  <c r="M202" i="5" s="1"/>
  <c r="L177" i="5"/>
  <c r="L202" i="5" s="1"/>
  <c r="K177" i="5"/>
  <c r="K202" i="5" s="1"/>
  <c r="J177" i="5"/>
  <c r="J202" i="5" s="1"/>
  <c r="I177" i="5"/>
  <c r="I202" i="5" s="1"/>
  <c r="M176" i="5"/>
  <c r="M201" i="5" s="1"/>
  <c r="L176" i="5"/>
  <c r="L201" i="5" s="1"/>
  <c r="L200" i="5" s="1"/>
  <c r="K176" i="5"/>
  <c r="K201" i="5" s="1"/>
  <c r="K200" i="5" s="1"/>
  <c r="J176" i="5"/>
  <c r="J201" i="5" s="1"/>
  <c r="I176" i="5"/>
  <c r="I201" i="5" s="1"/>
  <c r="H176" i="5"/>
  <c r="H201" i="5" s="1"/>
  <c r="G176" i="5"/>
  <c r="G201" i="5" s="1"/>
  <c r="E194" i="5"/>
  <c r="E193" i="5"/>
  <c r="E192" i="5"/>
  <c r="E191" i="5"/>
  <c r="M190" i="5"/>
  <c r="L190" i="5"/>
  <c r="K190" i="5"/>
  <c r="J190" i="5"/>
  <c r="I190" i="5"/>
  <c r="H190" i="5"/>
  <c r="E190" i="5" s="1"/>
  <c r="G190" i="5"/>
  <c r="F190" i="5"/>
  <c r="M185" i="5"/>
  <c r="L185" i="5"/>
  <c r="K185" i="5"/>
  <c r="J185" i="5"/>
  <c r="I185" i="5"/>
  <c r="H185" i="5"/>
  <c r="G185" i="5"/>
  <c r="F185" i="5"/>
  <c r="E189" i="5"/>
  <c r="E188" i="5"/>
  <c r="E187" i="5"/>
  <c r="E186" i="5"/>
  <c r="E184" i="5"/>
  <c r="F183" i="5"/>
  <c r="E183" i="5" s="1"/>
  <c r="H182" i="5"/>
  <c r="H180" i="5" s="1"/>
  <c r="G182" i="5"/>
  <c r="G177" i="5" s="1"/>
  <c r="G202" i="5" s="1"/>
  <c r="F182" i="5"/>
  <c r="E182" i="5" s="1"/>
  <c r="F181" i="5"/>
  <c r="F176" i="5" s="1"/>
  <c r="F201" i="5" s="1"/>
  <c r="E201" i="5" s="1"/>
  <c r="M180" i="5"/>
  <c r="L180" i="5"/>
  <c r="K180" i="5"/>
  <c r="J180" i="5"/>
  <c r="I180" i="5"/>
  <c r="F180" i="5"/>
  <c r="E174" i="5"/>
  <c r="E173" i="5"/>
  <c r="E172" i="5"/>
  <c r="E171" i="5"/>
  <c r="M170" i="5"/>
  <c r="L170" i="5"/>
  <c r="K170" i="5"/>
  <c r="J170" i="5"/>
  <c r="I170" i="5"/>
  <c r="H170" i="5"/>
  <c r="G170" i="5"/>
  <c r="F170" i="5"/>
  <c r="E169" i="5"/>
  <c r="E168" i="5"/>
  <c r="E167" i="5"/>
  <c r="E166" i="5"/>
  <c r="M165" i="5"/>
  <c r="L165" i="5"/>
  <c r="K165" i="5"/>
  <c r="J165" i="5"/>
  <c r="I165" i="5"/>
  <c r="H165" i="5"/>
  <c r="G165" i="5"/>
  <c r="F165" i="5"/>
  <c r="E164" i="5"/>
  <c r="E163" i="5"/>
  <c r="E162" i="5"/>
  <c r="E161" i="5"/>
  <c r="M160" i="5"/>
  <c r="L160" i="5"/>
  <c r="K160" i="5"/>
  <c r="J160" i="5"/>
  <c r="I160" i="5"/>
  <c r="H160" i="5"/>
  <c r="G160" i="5"/>
  <c r="F160" i="5"/>
  <c r="M158" i="5"/>
  <c r="M198" i="5" s="1"/>
  <c r="L158" i="5"/>
  <c r="L198" i="5" s="1"/>
  <c r="K158" i="5"/>
  <c r="K198" i="5" s="1"/>
  <c r="J158" i="5"/>
  <c r="J198" i="5" s="1"/>
  <c r="I158" i="5"/>
  <c r="I198" i="5" s="1"/>
  <c r="H158" i="5"/>
  <c r="H198" i="5" s="1"/>
  <c r="G158" i="5"/>
  <c r="G198" i="5" s="1"/>
  <c r="F158" i="5"/>
  <c r="M157" i="5"/>
  <c r="M197" i="5" s="1"/>
  <c r="L157" i="5"/>
  <c r="L197" i="5" s="1"/>
  <c r="K157" i="5"/>
  <c r="K197" i="5" s="1"/>
  <c r="J157" i="5"/>
  <c r="J197" i="5" s="1"/>
  <c r="I157" i="5"/>
  <c r="I197" i="5" s="1"/>
  <c r="H157" i="5"/>
  <c r="G157" i="5"/>
  <c r="G197" i="5" s="1"/>
  <c r="F157" i="5"/>
  <c r="M156" i="5"/>
  <c r="M196" i="5" s="1"/>
  <c r="M195" i="5" s="1"/>
  <c r="L156" i="5"/>
  <c r="L196" i="5" s="1"/>
  <c r="L195" i="5" s="1"/>
  <c r="K156" i="5"/>
  <c r="K196" i="5" s="1"/>
  <c r="K195" i="5" s="1"/>
  <c r="J156" i="5"/>
  <c r="J196" i="5" s="1"/>
  <c r="I156" i="5"/>
  <c r="I196" i="5" s="1"/>
  <c r="I195" i="5" s="1"/>
  <c r="H156" i="5"/>
  <c r="H196" i="5" s="1"/>
  <c r="G156" i="5"/>
  <c r="G196" i="5" s="1"/>
  <c r="G195" i="5" s="1"/>
  <c r="F156" i="5"/>
  <c r="F196" i="5" s="1"/>
  <c r="E196" i="5" s="1"/>
  <c r="F207" i="5"/>
  <c r="G207" i="5"/>
  <c r="H207" i="5"/>
  <c r="I207" i="5"/>
  <c r="J207" i="5"/>
  <c r="K207" i="5"/>
  <c r="L207" i="5"/>
  <c r="M207" i="5"/>
  <c r="F208" i="5"/>
  <c r="G208" i="5"/>
  <c r="H208" i="5"/>
  <c r="I208" i="5"/>
  <c r="J208" i="5"/>
  <c r="K208" i="5"/>
  <c r="L208" i="5"/>
  <c r="M208" i="5"/>
  <c r="H209" i="5"/>
  <c r="I209" i="5"/>
  <c r="J209" i="5"/>
  <c r="K209" i="5"/>
  <c r="L209" i="5"/>
  <c r="F210" i="5"/>
  <c r="G210" i="5"/>
  <c r="H210" i="5"/>
  <c r="I210" i="5"/>
  <c r="J210" i="5"/>
  <c r="K210" i="5"/>
  <c r="L210" i="5"/>
  <c r="M210" i="5"/>
  <c r="M148" i="5"/>
  <c r="M153" i="5" s="1"/>
  <c r="M250" i="5" s="1"/>
  <c r="L148" i="5"/>
  <c r="L153" i="5" s="1"/>
  <c r="L250" i="5" s="1"/>
  <c r="K148" i="5"/>
  <c r="K153" i="5" s="1"/>
  <c r="K250" i="5" s="1"/>
  <c r="J148" i="5"/>
  <c r="J153" i="5" s="1"/>
  <c r="J250" i="5" s="1"/>
  <c r="I148" i="5"/>
  <c r="I153" i="5" s="1"/>
  <c r="I250" i="5" s="1"/>
  <c r="H148" i="5"/>
  <c r="H153" i="5" s="1"/>
  <c r="H250" i="5" s="1"/>
  <c r="G148" i="5"/>
  <c r="G153" i="5" s="1"/>
  <c r="G250" i="5" s="1"/>
  <c r="F148" i="5"/>
  <c r="F245" i="5" s="1"/>
  <c r="M147" i="5"/>
  <c r="M249" i="5" s="1"/>
  <c r="L147" i="5"/>
  <c r="L249" i="5" s="1"/>
  <c r="K147" i="5"/>
  <c r="K249" i="5" s="1"/>
  <c r="J147" i="5"/>
  <c r="J249" i="5" s="1"/>
  <c r="I147" i="5"/>
  <c r="H147" i="5"/>
  <c r="H152" i="5" s="1"/>
  <c r="H249" i="5" s="1"/>
  <c r="G147" i="5"/>
  <c r="G152" i="5" s="1"/>
  <c r="G249" i="5" s="1"/>
  <c r="F147" i="5"/>
  <c r="F152" i="5" s="1"/>
  <c r="M146" i="5"/>
  <c r="M243" i="5" s="1"/>
  <c r="L146" i="5"/>
  <c r="K146" i="5"/>
  <c r="K151" i="5" s="1"/>
  <c r="K248" i="5" s="1"/>
  <c r="J146" i="5"/>
  <c r="J243" i="5" s="1"/>
  <c r="I146" i="5"/>
  <c r="I243" i="5" s="1"/>
  <c r="H146" i="5"/>
  <c r="G146" i="5"/>
  <c r="G243" i="5" s="1"/>
  <c r="M145" i="5"/>
  <c r="M242" i="5" s="1"/>
  <c r="L145" i="5"/>
  <c r="L150" i="5" s="1"/>
  <c r="L247" i="5" s="1"/>
  <c r="K145" i="5"/>
  <c r="J145" i="5"/>
  <c r="J150" i="5" s="1"/>
  <c r="J247" i="5" s="1"/>
  <c r="I145" i="5"/>
  <c r="I242" i="5" s="1"/>
  <c r="H145" i="5"/>
  <c r="H150" i="5" s="1"/>
  <c r="H247" i="5" s="1"/>
  <c r="G145" i="5"/>
  <c r="F145" i="5"/>
  <c r="F150" i="5" s="1"/>
  <c r="E143" i="5"/>
  <c r="E142" i="5"/>
  <c r="E141" i="5"/>
  <c r="E140" i="5"/>
  <c r="M139" i="5"/>
  <c r="L139" i="5"/>
  <c r="K139" i="5"/>
  <c r="J139" i="5"/>
  <c r="I139" i="5"/>
  <c r="H139" i="5"/>
  <c r="G139" i="5"/>
  <c r="E139" i="5" s="1"/>
  <c r="F139" i="5"/>
  <c r="E138" i="5"/>
  <c r="E137" i="5"/>
  <c r="E136" i="5"/>
  <c r="E135" i="5"/>
  <c r="M134" i="5"/>
  <c r="L134" i="5"/>
  <c r="K134" i="5"/>
  <c r="J134" i="5"/>
  <c r="I134" i="5"/>
  <c r="H134" i="5"/>
  <c r="G134" i="5"/>
  <c r="F134" i="5"/>
  <c r="E133" i="5"/>
  <c r="E132" i="5"/>
  <c r="E131" i="5"/>
  <c r="E130" i="5"/>
  <c r="M129" i="5"/>
  <c r="L129" i="5"/>
  <c r="K129" i="5"/>
  <c r="J129" i="5"/>
  <c r="I129" i="5"/>
  <c r="H129" i="5"/>
  <c r="G129" i="5"/>
  <c r="F129" i="5"/>
  <c r="E129" i="5"/>
  <c r="E128" i="5"/>
  <c r="E127" i="5"/>
  <c r="E126" i="5"/>
  <c r="E125" i="5"/>
  <c r="M124" i="5"/>
  <c r="L124" i="5"/>
  <c r="K124" i="5"/>
  <c r="J124" i="5"/>
  <c r="I124" i="5"/>
  <c r="H124" i="5"/>
  <c r="G124" i="5"/>
  <c r="F124" i="5"/>
  <c r="E124" i="5" s="1"/>
  <c r="E123" i="5"/>
  <c r="E122" i="5"/>
  <c r="E121" i="5"/>
  <c r="E120" i="5"/>
  <c r="M119" i="5"/>
  <c r="L119" i="5"/>
  <c r="K119" i="5"/>
  <c r="J119" i="5"/>
  <c r="I119" i="5"/>
  <c r="H119" i="5"/>
  <c r="G119" i="5"/>
  <c r="F119" i="5"/>
  <c r="E118" i="5"/>
  <c r="E117" i="5"/>
  <c r="E116" i="5"/>
  <c r="E115" i="5"/>
  <c r="M114" i="5"/>
  <c r="L114" i="5"/>
  <c r="K114" i="5"/>
  <c r="J114" i="5"/>
  <c r="I114" i="5"/>
  <c r="H114" i="5"/>
  <c r="G114" i="5"/>
  <c r="F114" i="5"/>
  <c r="E114" i="5" s="1"/>
  <c r="E113" i="5"/>
  <c r="E112" i="5"/>
  <c r="E111" i="5"/>
  <c r="E110" i="5"/>
  <c r="M109" i="5"/>
  <c r="L109" i="5"/>
  <c r="K109" i="5"/>
  <c r="J109" i="5"/>
  <c r="I109" i="5"/>
  <c r="H109" i="5"/>
  <c r="G109" i="5"/>
  <c r="F109" i="5"/>
  <c r="E109" i="5" s="1"/>
  <c r="E108" i="5"/>
  <c r="E107" i="5"/>
  <c r="E106" i="5"/>
  <c r="E105" i="5"/>
  <c r="M104" i="5"/>
  <c r="L104" i="5"/>
  <c r="K104" i="5"/>
  <c r="J104" i="5"/>
  <c r="I104" i="5"/>
  <c r="H104" i="5"/>
  <c r="G104" i="5"/>
  <c r="F104" i="5"/>
  <c r="E103" i="5"/>
  <c r="E102" i="5"/>
  <c r="E101" i="5"/>
  <c r="E100" i="5"/>
  <c r="M99" i="5"/>
  <c r="L99" i="5"/>
  <c r="K99" i="5"/>
  <c r="J99" i="5"/>
  <c r="I99" i="5"/>
  <c r="H99" i="5"/>
  <c r="G99" i="5"/>
  <c r="E99" i="5" s="1"/>
  <c r="F99" i="5"/>
  <c r="E98" i="5"/>
  <c r="E97" i="5"/>
  <c r="E96" i="5"/>
  <c r="E95" i="5"/>
  <c r="M94" i="5"/>
  <c r="L94" i="5"/>
  <c r="K94" i="5"/>
  <c r="J94" i="5"/>
  <c r="I94" i="5"/>
  <c r="H94" i="5"/>
  <c r="G94" i="5"/>
  <c r="F94" i="5"/>
  <c r="E93" i="5"/>
  <c r="E92" i="5"/>
  <c r="E91" i="5"/>
  <c r="E90" i="5"/>
  <c r="M89" i="5"/>
  <c r="L89" i="5"/>
  <c r="K89" i="5"/>
  <c r="J89" i="5"/>
  <c r="I89" i="5"/>
  <c r="H89" i="5"/>
  <c r="G89" i="5"/>
  <c r="F89" i="5"/>
  <c r="E89" i="5" s="1"/>
  <c r="E88" i="5"/>
  <c r="E87" i="5"/>
  <c r="E86" i="5"/>
  <c r="E85" i="5"/>
  <c r="L84" i="5"/>
  <c r="K84" i="5"/>
  <c r="J84" i="5"/>
  <c r="I84" i="5"/>
  <c r="H84" i="5"/>
  <c r="G84" i="5"/>
  <c r="F84" i="5"/>
  <c r="E84" i="5" s="1"/>
  <c r="E83" i="5"/>
  <c r="E82" i="5"/>
  <c r="E81" i="5"/>
  <c r="E80" i="5"/>
  <c r="M79" i="5"/>
  <c r="L79" i="5"/>
  <c r="K79" i="5"/>
  <c r="J79" i="5"/>
  <c r="I79" i="5"/>
  <c r="H79" i="5"/>
  <c r="G79" i="5"/>
  <c r="F79" i="5"/>
  <c r="E78" i="5"/>
  <c r="E77" i="5"/>
  <c r="E76" i="5"/>
  <c r="E75" i="5"/>
  <c r="M74" i="5"/>
  <c r="L74" i="5"/>
  <c r="K74" i="5"/>
  <c r="J74" i="5"/>
  <c r="I74" i="5"/>
  <c r="H74" i="5"/>
  <c r="G74" i="5"/>
  <c r="F74" i="5"/>
  <c r="E73" i="5"/>
  <c r="E72" i="5"/>
  <c r="E71" i="5"/>
  <c r="E70" i="5"/>
  <c r="M69" i="5"/>
  <c r="L69" i="5"/>
  <c r="K69" i="5"/>
  <c r="J69" i="5"/>
  <c r="I69" i="5"/>
  <c r="H69" i="5"/>
  <c r="G69" i="5"/>
  <c r="F69" i="5"/>
  <c r="E68" i="5"/>
  <c r="E67" i="5"/>
  <c r="E66" i="5"/>
  <c r="E65" i="5"/>
  <c r="M64" i="5"/>
  <c r="L64" i="5"/>
  <c r="K64" i="5"/>
  <c r="J64" i="5"/>
  <c r="I64" i="5"/>
  <c r="H64" i="5"/>
  <c r="G64" i="5"/>
  <c r="E64" i="5" s="1"/>
  <c r="F64" i="5"/>
  <c r="E63" i="5"/>
  <c r="E62" i="5"/>
  <c r="E61" i="5"/>
  <c r="E60" i="5"/>
  <c r="M59" i="5"/>
  <c r="L59" i="5"/>
  <c r="K59" i="5"/>
  <c r="J59" i="5"/>
  <c r="I59" i="5"/>
  <c r="H59" i="5"/>
  <c r="G59" i="5"/>
  <c r="F59" i="5"/>
  <c r="E58" i="5"/>
  <c r="E57" i="5"/>
  <c r="E56" i="5"/>
  <c r="E55" i="5"/>
  <c r="M54" i="5"/>
  <c r="L54" i="5"/>
  <c r="K54" i="5"/>
  <c r="J54" i="5"/>
  <c r="I54" i="5"/>
  <c r="H54" i="5"/>
  <c r="G54" i="5"/>
  <c r="F54" i="5"/>
  <c r="E53" i="5"/>
  <c r="E52" i="5"/>
  <c r="E51" i="5"/>
  <c r="E50" i="5"/>
  <c r="M49" i="5"/>
  <c r="L49" i="5"/>
  <c r="K49" i="5"/>
  <c r="J49" i="5"/>
  <c r="I49" i="5"/>
  <c r="H49" i="5"/>
  <c r="G49" i="5"/>
  <c r="F49" i="5"/>
  <c r="E48" i="5"/>
  <c r="E47" i="5"/>
  <c r="E46" i="5"/>
  <c r="E45" i="5"/>
  <c r="M44" i="5"/>
  <c r="L44" i="5"/>
  <c r="K44" i="5"/>
  <c r="J44" i="5"/>
  <c r="I44" i="5"/>
  <c r="H44" i="5"/>
  <c r="G44" i="5"/>
  <c r="F44" i="5"/>
  <c r="E44" i="5"/>
  <c r="E43" i="5"/>
  <c r="E42" i="5"/>
  <c r="E41" i="5"/>
  <c r="E40" i="5"/>
  <c r="M39" i="5"/>
  <c r="L39" i="5"/>
  <c r="K39" i="5"/>
  <c r="J39" i="5"/>
  <c r="I39" i="5"/>
  <c r="H39" i="5"/>
  <c r="G39" i="5"/>
  <c r="F39" i="5"/>
  <c r="E39" i="5" s="1"/>
  <c r="E38" i="5"/>
  <c r="E37" i="5"/>
  <c r="E36" i="5"/>
  <c r="E35" i="5"/>
  <c r="M34" i="5"/>
  <c r="L34" i="5"/>
  <c r="K34" i="5"/>
  <c r="J34" i="5"/>
  <c r="I34" i="5"/>
  <c r="H34" i="5"/>
  <c r="G34" i="5"/>
  <c r="F34" i="5"/>
  <c r="E33" i="5"/>
  <c r="E32" i="5"/>
  <c r="E31" i="5"/>
  <c r="E30" i="5"/>
  <c r="M29" i="5"/>
  <c r="L29" i="5"/>
  <c r="K29" i="5"/>
  <c r="J29" i="5"/>
  <c r="I29" i="5"/>
  <c r="H29" i="5"/>
  <c r="G29" i="5"/>
  <c r="F29" i="5"/>
  <c r="E29" i="5" s="1"/>
  <c r="E28" i="5"/>
  <c r="E27" i="5"/>
  <c r="E26" i="5"/>
  <c r="E25" i="5"/>
  <c r="M24" i="5"/>
  <c r="L24" i="5"/>
  <c r="K24" i="5"/>
  <c r="J24" i="5"/>
  <c r="I24" i="5"/>
  <c r="H24" i="5"/>
  <c r="G24" i="5"/>
  <c r="F24" i="5"/>
  <c r="E23" i="5"/>
  <c r="E22" i="5"/>
  <c r="F21" i="5"/>
  <c r="F19" i="5" s="1"/>
  <c r="E21" i="5"/>
  <c r="E20" i="5"/>
  <c r="M19" i="5"/>
  <c r="L19" i="5"/>
  <c r="K19" i="5"/>
  <c r="J19" i="5"/>
  <c r="I19" i="5"/>
  <c r="H19" i="5"/>
  <c r="G19" i="5"/>
  <c r="M18" i="5"/>
  <c r="L18" i="5"/>
  <c r="K18" i="5"/>
  <c r="J18" i="5"/>
  <c r="I18" i="5"/>
  <c r="H18" i="5"/>
  <c r="G18" i="5"/>
  <c r="F18" i="5"/>
  <c r="M17" i="5"/>
  <c r="L17" i="5"/>
  <c r="K17" i="5"/>
  <c r="J17" i="5"/>
  <c r="I17" i="5"/>
  <c r="H17" i="5"/>
  <c r="G17" i="5"/>
  <c r="F17" i="5"/>
  <c r="M16" i="5"/>
  <c r="L16" i="5"/>
  <c r="K16" i="5"/>
  <c r="J16" i="5"/>
  <c r="I16" i="5"/>
  <c r="H16" i="5"/>
  <c r="G16" i="5"/>
  <c r="F16" i="5"/>
  <c r="M15" i="5"/>
  <c r="L15" i="5"/>
  <c r="L14" i="5" s="1"/>
  <c r="K15" i="5"/>
  <c r="K14" i="5" s="1"/>
  <c r="J15" i="5"/>
  <c r="I15" i="5"/>
  <c r="H15" i="5"/>
  <c r="G15" i="5"/>
  <c r="G14" i="5" s="1"/>
  <c r="F15" i="5"/>
  <c r="H14" i="5"/>
  <c r="J200" i="5" l="1"/>
  <c r="J195" i="5"/>
  <c r="G200" i="5"/>
  <c r="I200" i="5"/>
  <c r="M200" i="5"/>
  <c r="E24" i="5"/>
  <c r="E74" i="5"/>
  <c r="E94" i="5"/>
  <c r="E104" i="5"/>
  <c r="G144" i="5"/>
  <c r="G150" i="5"/>
  <c r="G247" i="5" s="1"/>
  <c r="K144" i="5"/>
  <c r="K150" i="5"/>
  <c r="H149" i="5"/>
  <c r="H151" i="5"/>
  <c r="L151" i="5"/>
  <c r="L248" i="5" s="1"/>
  <c r="E152" i="5"/>
  <c r="E157" i="5"/>
  <c r="E251" i="5"/>
  <c r="I244" i="5"/>
  <c r="I264" i="5" s="1"/>
  <c r="I274" i="5" s="1"/>
  <c r="I271" i="5" s="1"/>
  <c r="M244" i="5"/>
  <c r="M264" i="5" s="1"/>
  <c r="M274" i="5" s="1"/>
  <c r="M271" i="5" s="1"/>
  <c r="I245" i="5"/>
  <c r="I265" i="5" s="1"/>
  <c r="I280" i="5" s="1"/>
  <c r="M245" i="5"/>
  <c r="M265" i="5" s="1"/>
  <c r="M280" i="5" s="1"/>
  <c r="I151" i="5"/>
  <c r="I248" i="5" s="1"/>
  <c r="I263" i="5" s="1"/>
  <c r="I273" i="5" s="1"/>
  <c r="M151" i="5"/>
  <c r="M248" i="5" s="1"/>
  <c r="M263" i="5" s="1"/>
  <c r="M273" i="5" s="1"/>
  <c r="H177" i="5"/>
  <c r="H202" i="5" s="1"/>
  <c r="H200" i="5" s="1"/>
  <c r="E199" i="5"/>
  <c r="F216" i="5"/>
  <c r="E216" i="5" s="1"/>
  <c r="I226" i="5"/>
  <c r="M226" i="5"/>
  <c r="F242" i="5"/>
  <c r="F262" i="5" s="1"/>
  <c r="J242" i="5"/>
  <c r="J262" i="5" s="1"/>
  <c r="J244" i="5"/>
  <c r="J264" i="5" s="1"/>
  <c r="J274" i="5" s="1"/>
  <c r="J271" i="5" s="1"/>
  <c r="J245" i="5"/>
  <c r="J265" i="5" s="1"/>
  <c r="J280" i="5" s="1"/>
  <c r="F247" i="5"/>
  <c r="E19" i="5"/>
  <c r="E34" i="5"/>
  <c r="E49" i="5"/>
  <c r="E59" i="5"/>
  <c r="E119" i="5"/>
  <c r="E134" i="5"/>
  <c r="E145" i="5"/>
  <c r="I144" i="5"/>
  <c r="I150" i="5"/>
  <c r="I247" i="5" s="1"/>
  <c r="I246" i="5" s="1"/>
  <c r="M144" i="5"/>
  <c r="M150" i="5"/>
  <c r="M247" i="5" s="1"/>
  <c r="M246" i="5" s="1"/>
  <c r="J149" i="5"/>
  <c r="J151" i="5"/>
  <c r="J248" i="5" s="1"/>
  <c r="J263" i="5" s="1"/>
  <c r="E148" i="5"/>
  <c r="F153" i="5"/>
  <c r="F211" i="5"/>
  <c r="E211" i="5" s="1"/>
  <c r="F234" i="5"/>
  <c r="E234" i="5" s="1"/>
  <c r="E218" i="5"/>
  <c r="F228" i="5"/>
  <c r="E228" i="5" s="1"/>
  <c r="E230" i="5"/>
  <c r="G242" i="5"/>
  <c r="G262" i="5" s="1"/>
  <c r="K242" i="5"/>
  <c r="K243" i="5"/>
  <c r="K263" i="5" s="1"/>
  <c r="K273" i="5" s="1"/>
  <c r="G244" i="5"/>
  <c r="G264" i="5" s="1"/>
  <c r="G274" i="5" s="1"/>
  <c r="K244" i="5"/>
  <c r="K264" i="5" s="1"/>
  <c r="K274" i="5" s="1"/>
  <c r="K271" i="5" s="1"/>
  <c r="G245" i="5"/>
  <c r="K245" i="5"/>
  <c r="K265" i="5" s="1"/>
  <c r="K280" i="5" s="1"/>
  <c r="E54" i="5"/>
  <c r="E69" i="5"/>
  <c r="E79" i="5"/>
  <c r="G149" i="5"/>
  <c r="G151" i="5"/>
  <c r="G248" i="5" s="1"/>
  <c r="G263" i="5" s="1"/>
  <c r="E181" i="5"/>
  <c r="F177" i="5"/>
  <c r="F202" i="5" s="1"/>
  <c r="E202" i="5" s="1"/>
  <c r="F178" i="5"/>
  <c r="F203" i="5" s="1"/>
  <c r="F249" i="5" s="1"/>
  <c r="E249" i="5" s="1"/>
  <c r="H242" i="5"/>
  <c r="H262" i="5" s="1"/>
  <c r="L242" i="5"/>
  <c r="L262" i="5" s="1"/>
  <c r="L243" i="5"/>
  <c r="L263" i="5" s="1"/>
  <c r="L273" i="5" s="1"/>
  <c r="H244" i="5"/>
  <c r="H264" i="5" s="1"/>
  <c r="H274" i="5" s="1"/>
  <c r="L244" i="5"/>
  <c r="L264" i="5" s="1"/>
  <c r="L274" i="5" s="1"/>
  <c r="L271" i="5" s="1"/>
  <c r="H245" i="5"/>
  <c r="H265" i="5" s="1"/>
  <c r="H280" i="5" s="1"/>
  <c r="L245" i="5"/>
  <c r="L265" i="5" s="1"/>
  <c r="G265" i="5"/>
  <c r="G280" i="5" s="1"/>
  <c r="L246" i="5"/>
  <c r="G277" i="5"/>
  <c r="G276" i="5" s="1"/>
  <c r="G272" i="5"/>
  <c r="H277" i="5"/>
  <c r="H272" i="5"/>
  <c r="L277" i="5"/>
  <c r="L272" i="5"/>
  <c r="J277" i="5"/>
  <c r="J272" i="5"/>
  <c r="F277" i="5"/>
  <c r="F272" i="5"/>
  <c r="G246" i="5"/>
  <c r="E229" i="5"/>
  <c r="F209" i="5"/>
  <c r="F226" i="5"/>
  <c r="E226" i="5" s="1"/>
  <c r="E214" i="5"/>
  <c r="J236" i="5"/>
  <c r="K236" i="5"/>
  <c r="H236" i="5"/>
  <c r="L236" i="5"/>
  <c r="E270" i="5"/>
  <c r="E260" i="5"/>
  <c r="E237" i="5"/>
  <c r="M236" i="5"/>
  <c r="E240" i="5"/>
  <c r="E265" i="5" s="1"/>
  <c r="I241" i="5"/>
  <c r="M241" i="5"/>
  <c r="E235" i="5"/>
  <c r="K206" i="5"/>
  <c r="E203" i="5"/>
  <c r="F200" i="5"/>
  <c r="E210" i="5"/>
  <c r="J206" i="5"/>
  <c r="F206" i="5"/>
  <c r="E208" i="5"/>
  <c r="I206" i="5"/>
  <c r="L206" i="5"/>
  <c r="H206" i="5"/>
  <c r="E185" i="5"/>
  <c r="J14" i="5"/>
  <c r="E18" i="5"/>
  <c r="E17" i="5"/>
  <c r="M14" i="5"/>
  <c r="E147" i="5"/>
  <c r="J144" i="5"/>
  <c r="E16" i="5"/>
  <c r="E158" i="5"/>
  <c r="E160" i="5"/>
  <c r="E165" i="5"/>
  <c r="E170" i="5"/>
  <c r="G180" i="5"/>
  <c r="E180" i="5" s="1"/>
  <c r="E156" i="5"/>
  <c r="E207" i="5"/>
  <c r="I14" i="5"/>
  <c r="F14" i="5"/>
  <c r="H144" i="5"/>
  <c r="L144" i="5"/>
  <c r="F146" i="5"/>
  <c r="E15" i="5"/>
  <c r="J273" i="5" l="1"/>
  <c r="J261" i="5"/>
  <c r="G273" i="5"/>
  <c r="G261" i="5"/>
  <c r="L280" i="5"/>
  <c r="L276" i="5" s="1"/>
  <c r="L261" i="5"/>
  <c r="F151" i="5"/>
  <c r="F248" i="5" s="1"/>
  <c r="J276" i="5"/>
  <c r="H276" i="5"/>
  <c r="F250" i="5"/>
  <c r="E153" i="5"/>
  <c r="M262" i="5"/>
  <c r="E200" i="5"/>
  <c r="E245" i="5"/>
  <c r="I149" i="5"/>
  <c r="K149" i="5"/>
  <c r="K247" i="5"/>
  <c r="K246" i="5" s="1"/>
  <c r="I262" i="5"/>
  <c r="F198" i="5"/>
  <c r="L149" i="5"/>
  <c r="J246" i="5"/>
  <c r="M149" i="5"/>
  <c r="H248" i="5"/>
  <c r="H246" i="5" s="1"/>
  <c r="H197" i="5"/>
  <c r="F197" i="5"/>
  <c r="F243" i="5" s="1"/>
  <c r="E150" i="5"/>
  <c r="F236" i="5"/>
  <c r="L231" i="5"/>
  <c r="L241" i="5"/>
  <c r="I256" i="5"/>
  <c r="H231" i="5"/>
  <c r="I266" i="5"/>
  <c r="H266" i="5"/>
  <c r="H256" i="5"/>
  <c r="K231" i="5"/>
  <c r="K241" i="5"/>
  <c r="J231" i="5"/>
  <c r="J241" i="5"/>
  <c r="M231" i="5"/>
  <c r="L266" i="5"/>
  <c r="L256" i="5"/>
  <c r="E238" i="5"/>
  <c r="J266" i="5"/>
  <c r="J256" i="5"/>
  <c r="G231" i="5"/>
  <c r="G241" i="5"/>
  <c r="E232" i="5"/>
  <c r="F231" i="5"/>
  <c r="I236" i="5"/>
  <c r="I231" i="5"/>
  <c r="E233" i="5"/>
  <c r="K266" i="5"/>
  <c r="K256" i="5"/>
  <c r="G236" i="5"/>
  <c r="G209" i="5"/>
  <c r="M209" i="5"/>
  <c r="M206" i="5" s="1"/>
  <c r="E14" i="5"/>
  <c r="E146" i="5"/>
  <c r="F144" i="5"/>
  <c r="E144" i="5" s="1"/>
  <c r="F263" i="5" l="1"/>
  <c r="I277" i="5"/>
  <c r="I261" i="5"/>
  <c r="I272" i="5"/>
  <c r="K262" i="5"/>
  <c r="F265" i="5"/>
  <c r="F280" i="5" s="1"/>
  <c r="E250" i="5"/>
  <c r="E248" i="5"/>
  <c r="F246" i="5"/>
  <c r="E246" i="5" s="1"/>
  <c r="E197" i="5"/>
  <c r="F195" i="5"/>
  <c r="E247" i="5"/>
  <c r="H243" i="5"/>
  <c r="H195" i="5"/>
  <c r="E198" i="5"/>
  <c r="F244" i="5"/>
  <c r="F241" i="5" s="1"/>
  <c r="M272" i="5"/>
  <c r="M277" i="5"/>
  <c r="M276" i="5" s="1"/>
  <c r="M261" i="5"/>
  <c r="E236" i="5"/>
  <c r="G256" i="5"/>
  <c r="E239" i="5"/>
  <c r="G266" i="5"/>
  <c r="E269" i="5"/>
  <c r="E259" i="5"/>
  <c r="E242" i="5"/>
  <c r="M266" i="5"/>
  <c r="M256" i="5"/>
  <c r="E231" i="5"/>
  <c r="E258" i="5"/>
  <c r="E268" i="5"/>
  <c r="E209" i="5"/>
  <c r="G206" i="5"/>
  <c r="E206" i="5" s="1"/>
  <c r="F149" i="5"/>
  <c r="E149" i="5" s="1"/>
  <c r="E151" i="5"/>
  <c r="E195" i="5" l="1"/>
  <c r="E280" i="5"/>
  <c r="F276" i="5"/>
  <c r="I276" i="5"/>
  <c r="H263" i="5"/>
  <c r="H241" i="5"/>
  <c r="E241" i="5" s="1"/>
  <c r="K261" i="5"/>
  <c r="K277" i="5"/>
  <c r="K276" i="5" s="1"/>
  <c r="K272" i="5"/>
  <c r="E243" i="5"/>
  <c r="F264" i="5"/>
  <c r="F274" i="5" s="1"/>
  <c r="E274" i="5" s="1"/>
  <c r="E244" i="5"/>
  <c r="E272" i="5"/>
  <c r="F273" i="5"/>
  <c r="E263" i="5"/>
  <c r="E257" i="5"/>
  <c r="F256" i="5"/>
  <c r="E256" i="5" s="1"/>
  <c r="F261" i="5" l="1"/>
  <c r="F271" i="5"/>
  <c r="E271" i="5" s="1"/>
  <c r="E276" i="5"/>
  <c r="H273" i="5"/>
  <c r="E273" i="5" s="1"/>
  <c r="H261" i="5"/>
  <c r="E261" i="5"/>
  <c r="E277" i="5"/>
  <c r="E267" i="5"/>
  <c r="F266" i="5"/>
  <c r="E266" i="5" s="1"/>
  <c r="G159" i="5" l="1"/>
  <c r="G155" i="5" s="1"/>
  <c r="K159" i="5" l="1"/>
  <c r="K155" i="5" s="1"/>
  <c r="E179" i="5"/>
  <c r="I159" i="5"/>
  <c r="I155" i="5" s="1"/>
  <c r="J159" i="5"/>
  <c r="J155" i="5" s="1"/>
  <c r="H159" i="5"/>
  <c r="H155" i="5" s="1"/>
  <c r="F159" i="5"/>
  <c r="M159" i="5"/>
  <c r="M155" i="5" s="1"/>
  <c r="L159" i="5"/>
  <c r="L155" i="5" s="1"/>
  <c r="E159" i="5" l="1"/>
  <c r="F155" i="5"/>
  <c r="E155" i="5" s="1"/>
  <c r="U246" i="5"/>
  <c r="K175" i="5"/>
  <c r="M175" i="5"/>
  <c r="E178" i="5"/>
  <c r="I175" i="5"/>
  <c r="R246" i="5"/>
  <c r="J175" i="5"/>
  <c r="E177" i="5"/>
  <c r="G175" i="5"/>
  <c r="S246" i="5"/>
  <c r="H175" i="5"/>
  <c r="T246" i="5"/>
  <c r="E176" i="5"/>
  <c r="L175" i="5"/>
  <c r="U247" i="5" l="1"/>
  <c r="F175" i="5"/>
  <c r="E175" i="5" s="1"/>
  <c r="T247" i="5"/>
  <c r="S247" i="5"/>
  <c r="R247" i="5" l="1"/>
</calcChain>
</file>

<file path=xl/sharedStrings.xml><?xml version="1.0" encoding="utf-8"?>
<sst xmlns="http://schemas.openxmlformats.org/spreadsheetml/2006/main" count="436" uniqueCount="133">
  <si>
    <t>№ п/п</t>
  </si>
  <si>
    <t>Основные мероприятия муниципальной программы</t>
  </si>
  <si>
    <t>Ответственный исполнитель/ соисполнитель</t>
  </si>
  <si>
    <t>Источники финансирования</t>
  </si>
  <si>
    <t>Всего по программе</t>
  </si>
  <si>
    <t>2020 год</t>
  </si>
  <si>
    <t>2021 год</t>
  </si>
  <si>
    <t>2022 год</t>
  </si>
  <si>
    <t xml:space="preserve">2023 год </t>
  </si>
  <si>
    <t>2024 год</t>
  </si>
  <si>
    <t>2025 год</t>
  </si>
  <si>
    <t>всего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</si>
  <si>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</si>
  <si>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</si>
  <si>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</si>
  <si>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</si>
  <si>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Подпрограмма  3 «Обеспечение благоустройства территории города Радужный»</t>
  </si>
  <si>
    <t>3.1.</t>
  </si>
  <si>
    <t>3.2.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</si>
  <si>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</si>
  <si>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</si>
  <si>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</si>
  <si>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</si>
  <si>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</si>
  <si>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</si>
  <si>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</si>
  <si>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</si>
  <si>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</si>
  <si>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</si>
  <si>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</si>
  <si>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</si>
  <si>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</si>
  <si>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</si>
  <si>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</si>
  <si>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</si>
  <si>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</si>
  <si>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</si>
  <si>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</si>
  <si>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</si>
  <si>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</si>
  <si>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</si>
  <si>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</si>
  <si>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</si>
  <si>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 xml:space="preserve"> Управл. ЖКХ транспорта и связи администрации/КУ "ДЕЗ по ГХ" города Радужный</t>
  </si>
  <si>
    <t>г.Радужный, 6 микрорайон, район жилых домов №№15, 16, 18  (1-4)  (11-13)</t>
  </si>
  <si>
    <t>г.Радужный, 2 микрорайон, район жилых домов №№10,11  (1-4)  (11-13)</t>
  </si>
  <si>
    <t>г.Радужный, 1 микрорайон, район жилых домов №2, 7, 9  (1-4), (11-13)</t>
  </si>
  <si>
    <t>г.Радужный, 1 микрорайон, район жилого дома №14  (1-4), (11-13)</t>
  </si>
  <si>
    <t>г.Радужный, 1 микрорайон, район жилых домов №№15, 3, 4  (1-4), (11-13)</t>
  </si>
  <si>
    <t>г.Радужный, 2 микрорайон, район жилых домов №№13, 17, 26  (1-4), (11-13)</t>
  </si>
  <si>
    <t>г.Радужный, 2 микрорайон, район жилых домов №№23, 23а, 25, 3  (1-4), (11-13)</t>
  </si>
  <si>
    <t>г.Радужный, 2 микрорайон, район жилых домов №№8, 9       (1-4), (11-13)</t>
  </si>
  <si>
    <t>г.Радужный, 3 микрорайон, район жилых домов №№1, 2   (1-4), (11-13)</t>
  </si>
  <si>
    <t>г.Радужный, 3 микрорайон, район жилых домов №№4, 11 (1-4), (11-13)</t>
  </si>
  <si>
    <t>г.Радужный, 4 микрорайон, район жилых домов №№1, 2      (1-4), (11-13)</t>
  </si>
  <si>
    <t>г.Радужный, 4 микрорайон, район жилых домов №№15, 16  (1-4), (11-13)</t>
  </si>
  <si>
    <t>г.Радужный, 5 микрорайон, район жилых домов №№17, 18, 19, 24 (1-4), (11-13)</t>
  </si>
  <si>
    <t>г.Радужный, 5 микрорайон, район жилых домов №№22, 23 (1-4), (11-13)</t>
  </si>
  <si>
    <t>г.Радужный, 5 микрорайон, район жилых домов №№26, 27 (1-4), (11-13)</t>
  </si>
  <si>
    <t>г.Радужный, 5 микрорайон, район жилого дома №29 (1-4), (11-13)</t>
  </si>
  <si>
    <t>г.Радужный, 6 микрорайон, район жилых домов №№5, 9, 10, 12 (1-4), (11-13)</t>
  </si>
  <si>
    <t>г.Радужный, 6 микрорайон, район жилых домов №№11, 13, 14 (1-4), (11-13)</t>
  </si>
  <si>
    <t>г.Радужный, 7 микрорайон, район жилых домов №№1, 2, 2а (1-4), (11-13)</t>
  </si>
  <si>
    <t>г.Радужный, 7 микрорайон, район жилых домов №№3, 4  (1-4), (11-13)</t>
  </si>
  <si>
    <t>г.Радужный, 7 микрорайон, район жилого дома № 16 (1-4), (11-13)</t>
  </si>
  <si>
    <t>г.Радужный, 7 микрорайон, район жилых домов №№ 23, 26 (1-4), (11-13)</t>
  </si>
  <si>
    <t>г.Радужный, 9 микрорайон, район жилых домов №№ 27, 28, 29, 31, 33 (1-4), (11-13)</t>
  </si>
  <si>
    <t>г.Радужный, микрорайон "Южный", район жилых домов по ул. Магистральная, №№ 10/2, 10/3, 10/4 (1-4), (11-13)</t>
  </si>
  <si>
    <t>в том числе по проектам, портфелям проектов автономного округа (в том числе направленные на реализацию национальных и федеральных проектов Российской Федерации). Субсидия на поддержку государственных программ субъектов Российской Федерации и муниципальных программ формирования современной  городской среды  (5-9,14-15)</t>
  </si>
  <si>
    <t>2026-2030 год</t>
  </si>
  <si>
    <t xml:space="preserve">  В том числе :           Ответственный исполнитель: Управление жилищно-коммунального хозяйства, транспорта и связи администрации города Радужный</t>
  </si>
  <si>
    <t>Итого по подпрограмме</t>
  </si>
  <si>
    <t>Итого по подпрограмме 1</t>
  </si>
  <si>
    <t>Всего  по подпрограмме  3</t>
  </si>
  <si>
    <t>в том числе по проектам, портфелям проектов автономного округа (в том числе направленные на реализацию национальных и федеральных проектов Российской Федерации). Субсидия на поддержку государственных программ субъектов Российской Федерации и муниципальных программ формирования современной  городской среды  ()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</si>
  <si>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</si>
  <si>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проектов)</t>
  </si>
  <si>
    <t xml:space="preserve">в том числе по проектам, портфелям проектов автономного округа (в том числе направленные на реализацию национальных и федеральных проектов Российской Федерации). Субсидия на поддержку государственных программ субъектов Российской Федерации и муниципальных программ формирования современной  городской среды </t>
  </si>
  <si>
    <t>КУ «ДЕЗ по ГХ» города Радужный</t>
  </si>
  <si>
    <t>Подпрограмма  2 «Благоустройство общественных территорий города Радужный»</t>
  </si>
  <si>
    <t xml:space="preserve"> Проект  Финансовые затраты на реализацию (тыс.рублей)</t>
  </si>
  <si>
    <t>Управл. ЖКХ транспорта и связи администрации/КУ "ДЕЗ по ГХ" города Радужный</t>
  </si>
  <si>
    <t>1.25.</t>
  </si>
  <si>
    <t>г.Радужный, 6 микрорайон, район жилых домов №№15,16 (1-4), (11-13)</t>
  </si>
  <si>
    <t>Основное мероприятие  «Региональный проект «Формирование городской среды» Государственная программа» (5-9); (14-15), в том числе:</t>
  </si>
  <si>
    <t>Комитет по управлению муниципальным имуществом</t>
  </si>
  <si>
    <t>КУ «ДЕЗ по ГХ» города Радужный, Комитет по управлению муниципальным имуществом</t>
  </si>
  <si>
    <t>2.1.</t>
  </si>
  <si>
    <t>2.2.</t>
  </si>
  <si>
    <t xml:space="preserve">Приложение к постановлению </t>
  </si>
  <si>
    <t>администрации города Радужный</t>
  </si>
  <si>
    <t>от __________2019 №_________</t>
  </si>
  <si>
    <t xml:space="preserve">Приложение 2 </t>
  </si>
  <si>
    <r>
      <t>к муниципальной программе</t>
    </r>
    <r>
      <rPr>
        <b/>
        <sz val="9"/>
        <color rgb="FF00B050"/>
        <rFont val="Times New Roman"/>
        <family val="1"/>
        <charset val="204"/>
      </rPr>
      <t xml:space="preserve"> </t>
    </r>
  </si>
  <si>
    <t xml:space="preserve">Перечень основных мероприятий муниципальной программы  </t>
  </si>
  <si>
    <t>Благоустройство территории  "Сквер имени Виктора Ивановича Муравленко" (5-9,14-15)</t>
  </si>
  <si>
    <t>Благоустройство территории "Аллея Славы"</t>
  </si>
  <si>
    <t>ДЕЗ</t>
  </si>
  <si>
    <t>КУ «ДЕЗ по ГХ» города Радужный/Управление жилищно-коммунального хозяйства, транспорта и связи администрации города Радужный</t>
  </si>
  <si>
    <t>Исполнитель:</t>
  </si>
  <si>
    <t>Согласовано:</t>
  </si>
  <si>
    <t>Генеральный  директор                                                       КУ "ДЕЗ по ГХ" г. Радужный</t>
  </si>
  <si>
    <t>Н.М. Салова</t>
  </si>
  <si>
    <t>Г.Р. Ярова</t>
  </si>
  <si>
    <t>Специалист-эксперт управления ЖКХ, транспорта, связи и муниципального контроля</t>
  </si>
  <si>
    <t>З.Н. Люкшина</t>
  </si>
  <si>
    <t>Заместитель главы города Радужный</t>
  </si>
  <si>
    <t>Д.В. Жданов</t>
  </si>
  <si>
    <t>Начальник  управления ЖКХ,    транспорта, связи и муниципального контроля</t>
  </si>
  <si>
    <t>Заместитель генерального  директора                                                       КУ "ДЕЗ по ГХ" г. Радужный</t>
  </si>
  <si>
    <t>Р.Р. Нафикова</t>
  </si>
  <si>
    <t>Благоустройство территории  Парка культуры и отдыха (5-9,14-15)</t>
  </si>
  <si>
    <t>Основное мероприятие: "Обеспечение благоустройства территории города Радужный" (16-17)</t>
  </si>
  <si>
    <t>Актуализация Генеральной схемы санитарной очистки территории муниципального образования Ханты-Мансийского автономного округа- югры городской округ город Радужный</t>
  </si>
  <si>
    <t>3.2.1.</t>
  </si>
  <si>
    <t>Подпрограмма  1. «Благоустройство дворовых территорий многоквартирных домов города Радужный»</t>
  </si>
  <si>
    <r>
      <t xml:space="preserve">Основное мероприятие "Благоустройство дворовых территорий" (1-4), </t>
    </r>
    <r>
      <rPr>
        <sz val="8"/>
        <color rgb="FFFF0000"/>
        <rFont val="Times New Roman"/>
        <family val="1"/>
        <charset val="204"/>
      </rPr>
      <t>(10-13)</t>
    </r>
  </si>
  <si>
    <t>Основное мероприятие  «Организация содержания наружного освещения городской территории»(17)</t>
  </si>
  <si>
    <t>Основное мероприятие «Организация содержания и благоустройства территории города Радужный», в том числе:</t>
  </si>
  <si>
    <t>Организация содержания и благоустройства территории города Радужный</t>
  </si>
  <si>
    <t>2.1.1.</t>
  </si>
  <si>
    <t>Основное мероприятие  "Благоустройство  общественных территорий" (5-9,14-15) в том числе:</t>
  </si>
  <si>
    <t>2.2.1.</t>
  </si>
  <si>
    <t>2019 год 01.10.2019</t>
  </si>
  <si>
    <t>2.1.2.</t>
  </si>
  <si>
    <t>2.1.3.</t>
  </si>
  <si>
    <t>3.2.2.</t>
  </si>
  <si>
    <t>2.2.2.</t>
  </si>
  <si>
    <t xml:space="preserve"> В том числе прочие расходы</t>
  </si>
  <si>
    <t xml:space="preserve">  В том числе : Соисполнитель: КУ «ДЕЗ по ГХ» города Радужный</t>
  </si>
  <si>
    <t xml:space="preserve">  В том числе : Соисполнитель Комитет по управлению муниципальным имуществом</t>
  </si>
  <si>
    <t>2.2.3.</t>
  </si>
  <si>
    <t>Благоустройство аллеи Славы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</si>
</sst>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-;\-* #,##0.00_-;_-* &quot;-&quot;??_-;_-@_-"/>
    <numFmt numFmtId="165" formatCode="#,##0.0"/>
    <numFmt numFmtId="166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B05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83">
    <xf numFmtId="0" fontId="0" fillId="0" borderId="0" xfId="0"/>
    <xf numFmtId="2" fontId="0" fillId="0" borderId="0" xfId="0" applyNumberFormat="1"/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/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164" fontId="7" fillId="0" borderId="1" xfId="1" applyFont="1" applyFill="1" applyBorder="1" applyAlignment="1">
      <alignment vertical="center" wrapText="1"/>
    </xf>
    <xf numFmtId="164" fontId="7" fillId="0" borderId="1" xfId="1" applyFont="1" applyFill="1" applyBorder="1" applyAlignment="1">
      <alignment horizontal="right" vertical="center" wrapText="1"/>
    </xf>
    <xf numFmtId="164" fontId="7" fillId="0" borderId="1" xfId="1" applyFont="1" applyFill="1" applyBorder="1" applyAlignment="1">
      <alignment horizontal="center" vertical="center"/>
    </xf>
    <xf numFmtId="164" fontId="11" fillId="0" borderId="0" xfId="1" applyFont="1"/>
    <xf numFmtId="166" fontId="0" fillId="0" borderId="0" xfId="0" applyNumberFormat="1"/>
    <xf numFmtId="166" fontId="10" fillId="0" borderId="0" xfId="0" applyNumberFormat="1" applyFont="1"/>
    <xf numFmtId="0" fontId="0" fillId="0" borderId="0" xfId="0" applyBorder="1"/>
    <xf numFmtId="0" fontId="12" fillId="4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right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left" vertical="center"/>
    </xf>
    <xf numFmtId="2" fontId="15" fillId="0" borderId="1" xfId="0" applyNumberFormat="1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vertical="center"/>
    </xf>
    <xf numFmtId="0" fontId="13" fillId="0" borderId="0" xfId="0" applyFont="1" applyFill="1" applyBorder="1"/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7" fillId="3" borderId="0" xfId="0" applyNumberFormat="1" applyFont="1" applyFill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F00"/>
      <color rgb="FF99FF99"/>
      <color rgb="FFFF99FF"/>
      <color rgb="FFFF66FF"/>
      <color rgb="FFFFFFFF"/>
      <color rgb="FFFF33CC"/>
      <color rgb="FF99FF66"/>
      <color rgb="FFFFFFCC"/>
      <color rgb="FFFF99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L288"/>
  <sheetViews>
    <sheetView tabSelected="1" view="pageBreakPreview" topLeftCell="A214" zoomScale="90" zoomScaleNormal="90" zoomScaleSheetLayoutView="90" workbookViewId="0">
      <selection activeCell="F251" sqref="F251"/>
    </sheetView>
  </sheetViews>
  <sheetFormatPr defaultRowHeight="14.4" x14ac:dyDescent="0.3"/>
  <cols>
    <col min="1" max="1" width="8.44140625" customWidth="1"/>
    <col min="2" max="2" width="24" customWidth="1"/>
    <col min="3" max="3" width="11.44140625" customWidth="1"/>
    <col min="4" max="4" width="9.33203125" customWidth="1"/>
    <col min="5" max="5" width="13.33203125" customWidth="1"/>
    <col min="6" max="6" width="10.33203125" customWidth="1"/>
    <col min="7" max="7" width="12.109375" customWidth="1"/>
    <col min="8" max="8" width="9.88671875" customWidth="1"/>
    <col min="9" max="9" width="12.6640625" customWidth="1"/>
    <col min="10" max="10" width="10.77734375" customWidth="1"/>
    <col min="11" max="11" width="10.6640625" customWidth="1"/>
    <col min="12" max="12" width="10.77734375" customWidth="1"/>
    <col min="13" max="13" width="12.44140625" customWidth="1"/>
    <col min="14" max="14" width="11.77734375" bestFit="1" customWidth="1"/>
    <col min="15" max="15" width="13.77734375" bestFit="1" customWidth="1"/>
    <col min="16" max="17" width="9.5546875" bestFit="1" customWidth="1"/>
    <col min="18" max="18" width="11" customWidth="1"/>
    <col min="19" max="19" width="10.6640625" customWidth="1"/>
    <col min="20" max="20" width="13.5546875" customWidth="1"/>
    <col min="21" max="21" width="13" customWidth="1"/>
  </cols>
  <sheetData>
    <row r="1" spans="1:13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56" t="s">
        <v>89</v>
      </c>
      <c r="L1" s="56"/>
      <c r="M1" s="56"/>
    </row>
    <row r="2" spans="1:13" ht="14.4" customHeight="1" x14ac:dyDescent="0.3">
      <c r="A2" s="8"/>
      <c r="B2" s="8"/>
      <c r="C2" s="8"/>
      <c r="D2" s="8"/>
      <c r="E2" s="8"/>
      <c r="F2" s="8"/>
      <c r="G2" s="8"/>
      <c r="H2" s="8"/>
      <c r="I2" s="8"/>
      <c r="J2" s="57" t="s">
        <v>90</v>
      </c>
      <c r="K2" s="57"/>
      <c r="L2" s="57"/>
      <c r="M2" s="57"/>
    </row>
    <row r="3" spans="1:13" ht="14.4" customHeight="1" x14ac:dyDescent="0.3">
      <c r="A3" s="8"/>
      <c r="B3" s="8"/>
      <c r="C3" s="8"/>
      <c r="D3" s="8"/>
      <c r="E3" s="8"/>
      <c r="F3" s="8"/>
      <c r="G3" s="8"/>
      <c r="H3" s="8"/>
      <c r="I3" s="8"/>
      <c r="J3" s="57" t="s">
        <v>91</v>
      </c>
      <c r="K3" s="57"/>
      <c r="L3" s="57"/>
      <c r="M3" s="57"/>
    </row>
    <row r="4" spans="1:13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56" t="s">
        <v>92</v>
      </c>
      <c r="L4" s="56"/>
      <c r="M4" s="56"/>
    </row>
    <row r="5" spans="1:13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56" t="s">
        <v>93</v>
      </c>
      <c r="L5" s="56"/>
      <c r="M5" s="56"/>
    </row>
    <row r="6" spans="1:13" x14ac:dyDescent="0.3">
      <c r="A6" s="9"/>
      <c r="B6" s="10"/>
      <c r="C6" s="10"/>
      <c r="D6" s="10"/>
      <c r="E6" s="8"/>
      <c r="F6" s="8"/>
      <c r="G6" s="8"/>
      <c r="H6" s="8"/>
      <c r="I6" s="8"/>
      <c r="J6" s="8"/>
      <c r="K6" s="8"/>
      <c r="L6" s="8"/>
      <c r="M6" s="8"/>
    </row>
    <row r="7" spans="1:13" ht="18" customHeight="1" x14ac:dyDescent="0.3">
      <c r="A7" s="58" t="s">
        <v>94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ht="7.2" customHeight="1" x14ac:dyDescent="0.3">
      <c r="A8" s="54"/>
      <c r="B8" s="54"/>
      <c r="C8" s="54"/>
      <c r="D8" s="54"/>
      <c r="E8" s="2"/>
      <c r="F8" s="2"/>
      <c r="G8" s="2"/>
      <c r="H8" s="2"/>
      <c r="I8" s="2"/>
      <c r="J8" s="2"/>
      <c r="K8" s="2"/>
      <c r="L8" s="2"/>
      <c r="M8" s="2"/>
    </row>
    <row r="9" spans="1:13" x14ac:dyDescent="0.3">
      <c r="A9" s="19"/>
      <c r="B9" s="19"/>
      <c r="C9" s="19"/>
      <c r="D9" s="19"/>
      <c r="E9" s="2"/>
      <c r="F9" s="2"/>
      <c r="G9" s="2"/>
      <c r="H9" s="2"/>
      <c r="I9" s="2"/>
      <c r="J9" s="2"/>
      <c r="K9" s="2"/>
      <c r="L9" s="2"/>
      <c r="M9" s="2"/>
    </row>
    <row r="10" spans="1:13" ht="42" customHeight="1" x14ac:dyDescent="0.3">
      <c r="A10" s="55" t="s">
        <v>0</v>
      </c>
      <c r="B10" s="49" t="s">
        <v>1</v>
      </c>
      <c r="C10" s="49" t="s">
        <v>2</v>
      </c>
      <c r="D10" s="49" t="s">
        <v>3</v>
      </c>
      <c r="E10" s="49" t="s">
        <v>80</v>
      </c>
      <c r="F10" s="49"/>
      <c r="G10" s="49"/>
      <c r="H10" s="49"/>
      <c r="I10" s="49"/>
      <c r="J10" s="49"/>
      <c r="K10" s="49"/>
      <c r="L10" s="49"/>
      <c r="M10" s="49"/>
    </row>
    <row r="11" spans="1:13" ht="55.2" customHeight="1" x14ac:dyDescent="0.3">
      <c r="A11" s="55"/>
      <c r="B11" s="49"/>
      <c r="C11" s="49"/>
      <c r="D11" s="49"/>
      <c r="E11" s="21" t="s">
        <v>4</v>
      </c>
      <c r="F11" s="21" t="s">
        <v>123</v>
      </c>
      <c r="G11" s="21" t="s">
        <v>5</v>
      </c>
      <c r="H11" s="21" t="s">
        <v>6</v>
      </c>
      <c r="I11" s="21" t="s">
        <v>7</v>
      </c>
      <c r="J11" s="7" t="s">
        <v>8</v>
      </c>
      <c r="K11" s="7" t="s">
        <v>9</v>
      </c>
      <c r="L11" s="7" t="s">
        <v>10</v>
      </c>
      <c r="M11" s="21" t="s">
        <v>69</v>
      </c>
    </row>
    <row r="12" spans="1:13" x14ac:dyDescent="0.3">
      <c r="A12" s="7">
        <v>1</v>
      </c>
      <c r="B12" s="21">
        <v>2</v>
      </c>
      <c r="C12" s="7">
        <v>3</v>
      </c>
      <c r="D12" s="21">
        <v>4</v>
      </c>
      <c r="E12" s="21">
        <v>14</v>
      </c>
      <c r="F12" s="7">
        <v>15</v>
      </c>
      <c r="G12" s="21">
        <v>16</v>
      </c>
      <c r="H12" s="7">
        <v>17</v>
      </c>
      <c r="I12" s="21">
        <v>18</v>
      </c>
      <c r="J12" s="7">
        <v>19</v>
      </c>
      <c r="K12" s="21">
        <v>20</v>
      </c>
      <c r="L12" s="7">
        <v>21</v>
      </c>
      <c r="M12" s="21">
        <v>22</v>
      </c>
    </row>
    <row r="13" spans="1:13" ht="25.2" customHeight="1" x14ac:dyDescent="0.3">
      <c r="A13" s="59" t="s">
        <v>115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</row>
    <row r="14" spans="1:13" ht="14.4" customHeight="1" x14ac:dyDescent="0.3">
      <c r="A14" s="49" t="s">
        <v>19</v>
      </c>
      <c r="B14" s="49" t="s">
        <v>116</v>
      </c>
      <c r="C14" s="51" t="s">
        <v>78</v>
      </c>
      <c r="D14" s="3" t="s">
        <v>11</v>
      </c>
      <c r="E14" s="22">
        <f t="shared" ref="E14:E77" si="0">SUM(F14:M14)</f>
        <v>148498.57</v>
      </c>
      <c r="F14" s="23">
        <f>SUM(F15:F18)</f>
        <v>4498.57</v>
      </c>
      <c r="G14" s="23">
        <f t="shared" ref="G14:M14" si="1">SUM(G15:G18)</f>
        <v>0</v>
      </c>
      <c r="H14" s="23">
        <f t="shared" si="1"/>
        <v>0</v>
      </c>
      <c r="I14" s="23">
        <f t="shared" si="1"/>
        <v>12000</v>
      </c>
      <c r="J14" s="23">
        <f t="shared" si="1"/>
        <v>12000</v>
      </c>
      <c r="K14" s="23">
        <f t="shared" si="1"/>
        <v>18000</v>
      </c>
      <c r="L14" s="23">
        <f t="shared" si="1"/>
        <v>18000</v>
      </c>
      <c r="M14" s="23">
        <f t="shared" si="1"/>
        <v>84000</v>
      </c>
    </row>
    <row r="15" spans="1:13" ht="20.399999999999999" x14ac:dyDescent="0.3">
      <c r="A15" s="49"/>
      <c r="B15" s="49"/>
      <c r="C15" s="52"/>
      <c r="D15" s="3" t="s">
        <v>12</v>
      </c>
      <c r="E15" s="22">
        <f t="shared" si="0"/>
        <v>0</v>
      </c>
      <c r="F15" s="23">
        <f>F20+F25+F30+F35+F40+F45+F50+F55+F60+F65+F70+F75+F80+F85+F95+F100+F105+F110+F115+F120+F125+F130+F135+F90+F140</f>
        <v>0</v>
      </c>
      <c r="G15" s="23">
        <f t="shared" ref="G15:M18" si="2">G20+G25+G30+G35+G40+G45+G50+G55+G60+G65+G70+G75+G80+G85+G95+G100+G105+G110+G115+G120+G125+G130+G135+G90</f>
        <v>0</v>
      </c>
      <c r="H15" s="23">
        <f t="shared" si="2"/>
        <v>0</v>
      </c>
      <c r="I15" s="23">
        <f t="shared" si="2"/>
        <v>0</v>
      </c>
      <c r="J15" s="23">
        <f t="shared" si="2"/>
        <v>0</v>
      </c>
      <c r="K15" s="23">
        <f t="shared" si="2"/>
        <v>0</v>
      </c>
      <c r="L15" s="23">
        <f t="shared" si="2"/>
        <v>0</v>
      </c>
      <c r="M15" s="23">
        <f t="shared" si="2"/>
        <v>0</v>
      </c>
    </row>
    <row r="16" spans="1:13" ht="30.6" x14ac:dyDescent="0.3">
      <c r="A16" s="49"/>
      <c r="B16" s="49"/>
      <c r="C16" s="52"/>
      <c r="D16" s="3" t="s">
        <v>13</v>
      </c>
      <c r="E16" s="22">
        <f t="shared" si="0"/>
        <v>4048.67</v>
      </c>
      <c r="F16" s="23">
        <f>F21+F26+F31+F36+F41+F46+F51+F56+F61+F66+F71+F76+F81+F86+F96+F101+F106+F111+F116+F121+F126+F131+F136+F91+F141</f>
        <v>4048.67</v>
      </c>
      <c r="G16" s="23">
        <f t="shared" si="2"/>
        <v>0</v>
      </c>
      <c r="H16" s="23">
        <f t="shared" si="2"/>
        <v>0</v>
      </c>
      <c r="I16" s="23">
        <f t="shared" si="2"/>
        <v>0</v>
      </c>
      <c r="J16" s="23">
        <f t="shared" si="2"/>
        <v>0</v>
      </c>
      <c r="K16" s="23">
        <f t="shared" si="2"/>
        <v>0</v>
      </c>
      <c r="L16" s="23">
        <f t="shared" si="2"/>
        <v>0</v>
      </c>
      <c r="M16" s="23">
        <f t="shared" si="2"/>
        <v>0</v>
      </c>
    </row>
    <row r="17" spans="1:13" ht="20.399999999999999" x14ac:dyDescent="0.3">
      <c r="A17" s="49"/>
      <c r="B17" s="49"/>
      <c r="C17" s="52"/>
      <c r="D17" s="3" t="s">
        <v>14</v>
      </c>
      <c r="E17" s="22">
        <f t="shared" si="0"/>
        <v>144449.9</v>
      </c>
      <c r="F17" s="23">
        <f>F22+F27+F32+F37+F42+F47+F52+F57+F62+F67+F72+F77+F82+F87+F97+F102+F107+F112+F117+F122+F127+F132+F137+F92+F142</f>
        <v>449.9</v>
      </c>
      <c r="G17" s="23">
        <f t="shared" si="2"/>
        <v>0</v>
      </c>
      <c r="H17" s="23">
        <f t="shared" si="2"/>
        <v>0</v>
      </c>
      <c r="I17" s="23">
        <f t="shared" si="2"/>
        <v>12000</v>
      </c>
      <c r="J17" s="23">
        <f t="shared" si="2"/>
        <v>12000</v>
      </c>
      <c r="K17" s="23">
        <f t="shared" si="2"/>
        <v>18000</v>
      </c>
      <c r="L17" s="23">
        <f t="shared" si="2"/>
        <v>18000</v>
      </c>
      <c r="M17" s="23">
        <f t="shared" si="2"/>
        <v>84000</v>
      </c>
    </row>
    <row r="18" spans="1:13" ht="55.95" customHeight="1" x14ac:dyDescent="0.3">
      <c r="A18" s="49"/>
      <c r="B18" s="49"/>
      <c r="C18" s="53"/>
      <c r="D18" s="3" t="s">
        <v>15</v>
      </c>
      <c r="E18" s="22">
        <f t="shared" si="0"/>
        <v>0</v>
      </c>
      <c r="F18" s="23">
        <f>F23+F28+F33+F38+F43+F48+F53+F58+F63+F68+F73+F78+F83+F88+F98+F103+F108+F113+F118+F123+F128+F133+F138+F93</f>
        <v>0</v>
      </c>
      <c r="G18" s="23">
        <f t="shared" si="2"/>
        <v>0</v>
      </c>
      <c r="H18" s="23">
        <f t="shared" si="2"/>
        <v>0</v>
      </c>
      <c r="I18" s="23">
        <f t="shared" si="2"/>
        <v>0</v>
      </c>
      <c r="J18" s="23">
        <f t="shared" si="2"/>
        <v>0</v>
      </c>
      <c r="K18" s="23">
        <f t="shared" si="2"/>
        <v>0</v>
      </c>
      <c r="L18" s="23">
        <f t="shared" si="2"/>
        <v>0</v>
      </c>
      <c r="M18" s="23">
        <f t="shared" si="2"/>
        <v>0</v>
      </c>
    </row>
    <row r="19" spans="1:13" hidden="1" x14ac:dyDescent="0.3">
      <c r="A19" s="62" t="s">
        <v>19</v>
      </c>
      <c r="B19" s="49" t="s">
        <v>44</v>
      </c>
      <c r="C19" s="49" t="s">
        <v>43</v>
      </c>
      <c r="D19" s="3" t="s">
        <v>11</v>
      </c>
      <c r="E19" s="22">
        <f t="shared" si="0"/>
        <v>10498.57</v>
      </c>
      <c r="F19" s="23">
        <f t="shared" ref="F19:L19" si="3">SUM(F20:F23)</f>
        <v>4498.57</v>
      </c>
      <c r="G19" s="23">
        <f t="shared" si="3"/>
        <v>0</v>
      </c>
      <c r="H19" s="23">
        <f t="shared" si="3"/>
        <v>0</v>
      </c>
      <c r="I19" s="23">
        <f t="shared" si="3"/>
        <v>6000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>SUM(M20:M23)</f>
        <v>0</v>
      </c>
    </row>
    <row r="20" spans="1:13" ht="20.399999999999999" hidden="1" x14ac:dyDescent="0.3">
      <c r="A20" s="49"/>
      <c r="B20" s="49"/>
      <c r="C20" s="49"/>
      <c r="D20" s="3" t="s">
        <v>12</v>
      </c>
      <c r="E20" s="22">
        <f t="shared" si="0"/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</row>
    <row r="21" spans="1:13" ht="30.6" hidden="1" x14ac:dyDescent="0.3">
      <c r="A21" s="49"/>
      <c r="B21" s="49"/>
      <c r="C21" s="49"/>
      <c r="D21" s="3" t="s">
        <v>13</v>
      </c>
      <c r="E21" s="22">
        <f t="shared" si="0"/>
        <v>4048.67</v>
      </c>
      <c r="F21" s="23">
        <f>4048669.1/1000</f>
        <v>4048.67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ht="20.399999999999999" hidden="1" x14ac:dyDescent="0.3">
      <c r="A22" s="49"/>
      <c r="B22" s="49"/>
      <c r="C22" s="49"/>
      <c r="D22" s="3" t="s">
        <v>14</v>
      </c>
      <c r="E22" s="22">
        <f t="shared" si="0"/>
        <v>6449.9</v>
      </c>
      <c r="F22" s="23">
        <v>449.9</v>
      </c>
      <c r="G22" s="23">
        <v>0</v>
      </c>
      <c r="H22" s="23">
        <v>0</v>
      </c>
      <c r="I22" s="23">
        <v>6000</v>
      </c>
      <c r="J22" s="23">
        <v>0</v>
      </c>
      <c r="K22" s="23">
        <v>0</v>
      </c>
      <c r="L22" s="23">
        <v>0</v>
      </c>
      <c r="M22" s="23">
        <v>0</v>
      </c>
    </row>
    <row r="23" spans="1:13" ht="30.6" hidden="1" x14ac:dyDescent="0.3">
      <c r="A23" s="49"/>
      <c r="B23" s="49"/>
      <c r="C23" s="49"/>
      <c r="D23" s="3" t="s">
        <v>15</v>
      </c>
      <c r="E23" s="22">
        <f t="shared" si="0"/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</row>
    <row r="24" spans="1:13" hidden="1" x14ac:dyDescent="0.3">
      <c r="A24" s="49" t="s">
        <v>20</v>
      </c>
      <c r="B24" s="49" t="s">
        <v>45</v>
      </c>
      <c r="C24" s="49" t="s">
        <v>43</v>
      </c>
      <c r="D24" s="3" t="s">
        <v>11</v>
      </c>
      <c r="E24" s="22">
        <f t="shared" si="0"/>
        <v>6000</v>
      </c>
      <c r="F24" s="23">
        <f t="shared" ref="F24:M24" si="4">SUM(F25:F28)</f>
        <v>0</v>
      </c>
      <c r="G24" s="23">
        <f t="shared" si="4"/>
        <v>0</v>
      </c>
      <c r="H24" s="23">
        <f t="shared" si="4"/>
        <v>0</v>
      </c>
      <c r="I24" s="23">
        <f t="shared" si="4"/>
        <v>6000</v>
      </c>
      <c r="J24" s="23">
        <f t="shared" si="4"/>
        <v>0</v>
      </c>
      <c r="K24" s="23">
        <f t="shared" si="4"/>
        <v>0</v>
      </c>
      <c r="L24" s="23">
        <f t="shared" si="4"/>
        <v>0</v>
      </c>
      <c r="M24" s="23">
        <f t="shared" si="4"/>
        <v>0</v>
      </c>
    </row>
    <row r="25" spans="1:13" ht="20.399999999999999" hidden="1" x14ac:dyDescent="0.3">
      <c r="A25" s="49"/>
      <c r="B25" s="49"/>
      <c r="C25" s="49"/>
      <c r="D25" s="3" t="s">
        <v>12</v>
      </c>
      <c r="E25" s="22">
        <f t="shared" si="0"/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</row>
    <row r="26" spans="1:13" ht="30.6" hidden="1" x14ac:dyDescent="0.3">
      <c r="A26" s="49"/>
      <c r="B26" s="49"/>
      <c r="C26" s="49"/>
      <c r="D26" s="3" t="s">
        <v>13</v>
      </c>
      <c r="E26" s="22">
        <f t="shared" si="0"/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</row>
    <row r="27" spans="1:13" ht="20.399999999999999" hidden="1" x14ac:dyDescent="0.3">
      <c r="A27" s="49"/>
      <c r="B27" s="49"/>
      <c r="C27" s="49"/>
      <c r="D27" s="3" t="s">
        <v>14</v>
      </c>
      <c r="E27" s="22">
        <f t="shared" si="0"/>
        <v>6000</v>
      </c>
      <c r="F27" s="23">
        <v>0</v>
      </c>
      <c r="G27" s="23">
        <v>0</v>
      </c>
      <c r="H27" s="23">
        <v>0</v>
      </c>
      <c r="I27" s="23">
        <v>6000</v>
      </c>
      <c r="J27" s="23">
        <v>0</v>
      </c>
      <c r="K27" s="23">
        <v>0</v>
      </c>
      <c r="L27" s="23">
        <v>0</v>
      </c>
      <c r="M27" s="23">
        <v>0</v>
      </c>
    </row>
    <row r="28" spans="1:13" ht="30.6" hidden="1" x14ac:dyDescent="0.3">
      <c r="A28" s="49"/>
      <c r="B28" s="49"/>
      <c r="C28" s="49"/>
      <c r="D28" s="3" t="s">
        <v>15</v>
      </c>
      <c r="E28" s="22">
        <f t="shared" si="0"/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hidden="1" x14ac:dyDescent="0.3">
      <c r="A29" s="49" t="s">
        <v>21</v>
      </c>
      <c r="B29" s="49" t="s">
        <v>46</v>
      </c>
      <c r="C29" s="49" t="s">
        <v>43</v>
      </c>
      <c r="D29" s="3" t="s">
        <v>11</v>
      </c>
      <c r="E29" s="22">
        <f t="shared" si="0"/>
        <v>6000</v>
      </c>
      <c r="F29" s="23">
        <f t="shared" ref="F29:M29" si="5">SUM(F30:F33)</f>
        <v>0</v>
      </c>
      <c r="G29" s="23">
        <f t="shared" si="5"/>
        <v>0</v>
      </c>
      <c r="H29" s="23">
        <f t="shared" si="5"/>
        <v>0</v>
      </c>
      <c r="I29" s="23">
        <f t="shared" si="5"/>
        <v>0</v>
      </c>
      <c r="J29" s="23">
        <f t="shared" si="5"/>
        <v>6000</v>
      </c>
      <c r="K29" s="23">
        <f t="shared" si="5"/>
        <v>0</v>
      </c>
      <c r="L29" s="23">
        <f t="shared" si="5"/>
        <v>0</v>
      </c>
      <c r="M29" s="23">
        <f t="shared" si="5"/>
        <v>0</v>
      </c>
    </row>
    <row r="30" spans="1:13" ht="20.399999999999999" hidden="1" x14ac:dyDescent="0.3">
      <c r="A30" s="49"/>
      <c r="B30" s="49"/>
      <c r="C30" s="49"/>
      <c r="D30" s="3" t="s">
        <v>12</v>
      </c>
      <c r="E30" s="22">
        <f t="shared" si="0"/>
        <v>0</v>
      </c>
      <c r="F30" s="23"/>
      <c r="G30" s="23"/>
      <c r="H30" s="23"/>
      <c r="I30" s="23"/>
      <c r="J30" s="24"/>
      <c r="K30" s="25"/>
      <c r="L30" s="24"/>
      <c r="M30" s="23"/>
    </row>
    <row r="31" spans="1:13" ht="30.6" hidden="1" x14ac:dyDescent="0.3">
      <c r="A31" s="49"/>
      <c r="B31" s="49"/>
      <c r="C31" s="49"/>
      <c r="D31" s="3" t="s">
        <v>13</v>
      </c>
      <c r="E31" s="22">
        <f t="shared" si="0"/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</row>
    <row r="32" spans="1:13" ht="20.399999999999999" hidden="1" x14ac:dyDescent="0.3">
      <c r="A32" s="49"/>
      <c r="B32" s="49"/>
      <c r="C32" s="49"/>
      <c r="D32" s="3" t="s">
        <v>14</v>
      </c>
      <c r="E32" s="22">
        <f t="shared" si="0"/>
        <v>6000</v>
      </c>
      <c r="F32" s="23">
        <v>0</v>
      </c>
      <c r="G32" s="23">
        <v>0</v>
      </c>
      <c r="H32" s="23">
        <v>0</v>
      </c>
      <c r="I32" s="23">
        <v>0</v>
      </c>
      <c r="J32" s="24">
        <v>6000</v>
      </c>
      <c r="K32" s="23">
        <v>0</v>
      </c>
      <c r="L32" s="23">
        <v>0</v>
      </c>
      <c r="M32" s="23">
        <v>0</v>
      </c>
    </row>
    <row r="33" spans="1:13" ht="30.6" hidden="1" x14ac:dyDescent="0.3">
      <c r="A33" s="49"/>
      <c r="B33" s="49"/>
      <c r="C33" s="49"/>
      <c r="D33" s="3" t="s">
        <v>15</v>
      </c>
      <c r="E33" s="22">
        <f t="shared" si="0"/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</row>
    <row r="34" spans="1:13" hidden="1" x14ac:dyDescent="0.3">
      <c r="A34" s="49" t="s">
        <v>22</v>
      </c>
      <c r="B34" s="49" t="s">
        <v>47</v>
      </c>
      <c r="C34" s="49" t="s">
        <v>43</v>
      </c>
      <c r="D34" s="3" t="s">
        <v>11</v>
      </c>
      <c r="E34" s="22">
        <f t="shared" si="0"/>
        <v>6000</v>
      </c>
      <c r="F34" s="23">
        <f t="shared" ref="F34:M34" si="6">SUM(F35:F38)</f>
        <v>0</v>
      </c>
      <c r="G34" s="23">
        <f t="shared" si="6"/>
        <v>0</v>
      </c>
      <c r="H34" s="23">
        <f t="shared" si="6"/>
        <v>0</v>
      </c>
      <c r="I34" s="23">
        <f t="shared" si="6"/>
        <v>0</v>
      </c>
      <c r="J34" s="23">
        <f t="shared" si="6"/>
        <v>6000</v>
      </c>
      <c r="K34" s="23">
        <f t="shared" si="6"/>
        <v>0</v>
      </c>
      <c r="L34" s="23">
        <f t="shared" si="6"/>
        <v>0</v>
      </c>
      <c r="M34" s="23">
        <f t="shared" si="6"/>
        <v>0</v>
      </c>
    </row>
    <row r="35" spans="1:13" ht="20.399999999999999" hidden="1" x14ac:dyDescent="0.3">
      <c r="A35" s="49"/>
      <c r="B35" s="49"/>
      <c r="C35" s="49"/>
      <c r="D35" s="3" t="s">
        <v>12</v>
      </c>
      <c r="E35" s="22">
        <f t="shared" si="0"/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</row>
    <row r="36" spans="1:13" ht="30.6" hidden="1" x14ac:dyDescent="0.3">
      <c r="A36" s="49"/>
      <c r="B36" s="49"/>
      <c r="C36" s="49"/>
      <c r="D36" s="3" t="s">
        <v>13</v>
      </c>
      <c r="E36" s="22">
        <f t="shared" si="0"/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</row>
    <row r="37" spans="1:13" ht="20.399999999999999" hidden="1" x14ac:dyDescent="0.3">
      <c r="A37" s="49"/>
      <c r="B37" s="49"/>
      <c r="C37" s="49"/>
      <c r="D37" s="3" t="s">
        <v>14</v>
      </c>
      <c r="E37" s="22">
        <f t="shared" si="0"/>
        <v>6000</v>
      </c>
      <c r="F37" s="23">
        <v>0</v>
      </c>
      <c r="G37" s="23">
        <v>0</v>
      </c>
      <c r="H37" s="23">
        <v>0</v>
      </c>
      <c r="I37" s="23">
        <v>0</v>
      </c>
      <c r="J37" s="24">
        <v>6000</v>
      </c>
      <c r="K37" s="23">
        <v>0</v>
      </c>
      <c r="L37" s="23">
        <v>0</v>
      </c>
      <c r="M37" s="23">
        <v>0</v>
      </c>
    </row>
    <row r="38" spans="1:13" ht="30.6" hidden="1" x14ac:dyDescent="0.3">
      <c r="A38" s="49"/>
      <c r="B38" s="49"/>
      <c r="C38" s="49"/>
      <c r="D38" s="3" t="s">
        <v>15</v>
      </c>
      <c r="E38" s="22">
        <f t="shared" si="0"/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</row>
    <row r="39" spans="1:13" hidden="1" x14ac:dyDescent="0.3">
      <c r="A39" s="49" t="s">
        <v>23</v>
      </c>
      <c r="B39" s="49" t="s">
        <v>48</v>
      </c>
      <c r="C39" s="49" t="s">
        <v>43</v>
      </c>
      <c r="D39" s="3" t="s">
        <v>11</v>
      </c>
      <c r="E39" s="22">
        <f t="shared" si="0"/>
        <v>6000</v>
      </c>
      <c r="F39" s="23">
        <f t="shared" ref="F39:M39" si="7">SUM(F40:F43)</f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6000</v>
      </c>
      <c r="L39" s="23">
        <f t="shared" si="7"/>
        <v>0</v>
      </c>
      <c r="M39" s="23">
        <f t="shared" si="7"/>
        <v>0</v>
      </c>
    </row>
    <row r="40" spans="1:13" ht="20.399999999999999" hidden="1" x14ac:dyDescent="0.3">
      <c r="A40" s="49"/>
      <c r="B40" s="49"/>
      <c r="C40" s="49"/>
      <c r="D40" s="3" t="s">
        <v>12</v>
      </c>
      <c r="E40" s="22">
        <f t="shared" si="0"/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</row>
    <row r="41" spans="1:13" ht="30" hidden="1" customHeight="1" x14ac:dyDescent="0.3">
      <c r="A41" s="49"/>
      <c r="B41" s="49"/>
      <c r="C41" s="49"/>
      <c r="D41" s="3" t="s">
        <v>13</v>
      </c>
      <c r="E41" s="22">
        <f t="shared" si="0"/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</row>
    <row r="42" spans="1:13" ht="20.399999999999999" hidden="1" x14ac:dyDescent="0.3">
      <c r="A42" s="49"/>
      <c r="B42" s="49"/>
      <c r="C42" s="49"/>
      <c r="D42" s="3" t="s">
        <v>14</v>
      </c>
      <c r="E42" s="22">
        <f t="shared" si="0"/>
        <v>6000</v>
      </c>
      <c r="F42" s="23">
        <v>0</v>
      </c>
      <c r="G42" s="23">
        <v>0</v>
      </c>
      <c r="H42" s="23">
        <v>0</v>
      </c>
      <c r="I42" s="23">
        <v>0</v>
      </c>
      <c r="J42" s="24">
        <v>0</v>
      </c>
      <c r="K42" s="24">
        <v>6000</v>
      </c>
      <c r="L42" s="23">
        <v>0</v>
      </c>
      <c r="M42" s="23">
        <v>0</v>
      </c>
    </row>
    <row r="43" spans="1:13" ht="30.6" hidden="1" x14ac:dyDescent="0.3">
      <c r="A43" s="49"/>
      <c r="B43" s="49"/>
      <c r="C43" s="49"/>
      <c r="D43" s="3" t="s">
        <v>15</v>
      </c>
      <c r="E43" s="22">
        <f t="shared" si="0"/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</row>
    <row r="44" spans="1:13" hidden="1" x14ac:dyDescent="0.3">
      <c r="A44" s="49" t="s">
        <v>24</v>
      </c>
      <c r="B44" s="49" t="s">
        <v>49</v>
      </c>
      <c r="C44" s="49" t="s">
        <v>43</v>
      </c>
      <c r="D44" s="3" t="s">
        <v>11</v>
      </c>
      <c r="E44" s="22">
        <f t="shared" si="0"/>
        <v>6000</v>
      </c>
      <c r="F44" s="23">
        <f t="shared" ref="F44:M44" si="8">SUM(F45:F48)</f>
        <v>0</v>
      </c>
      <c r="G44" s="23">
        <f t="shared" si="8"/>
        <v>0</v>
      </c>
      <c r="H44" s="23">
        <f t="shared" si="8"/>
        <v>0</v>
      </c>
      <c r="I44" s="23">
        <f t="shared" si="8"/>
        <v>0</v>
      </c>
      <c r="J44" s="23">
        <f t="shared" si="8"/>
        <v>0</v>
      </c>
      <c r="K44" s="23">
        <f t="shared" si="8"/>
        <v>6000</v>
      </c>
      <c r="L44" s="23">
        <f t="shared" si="8"/>
        <v>0</v>
      </c>
      <c r="M44" s="23">
        <f t="shared" si="8"/>
        <v>0</v>
      </c>
    </row>
    <row r="45" spans="1:13" ht="20.399999999999999" hidden="1" x14ac:dyDescent="0.3">
      <c r="A45" s="49"/>
      <c r="B45" s="49"/>
      <c r="C45" s="49"/>
      <c r="D45" s="3" t="s">
        <v>12</v>
      </c>
      <c r="E45" s="22">
        <f t="shared" si="0"/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</row>
    <row r="46" spans="1:13" ht="30.6" hidden="1" x14ac:dyDescent="0.3">
      <c r="A46" s="49"/>
      <c r="B46" s="49"/>
      <c r="C46" s="49"/>
      <c r="D46" s="3" t="s">
        <v>13</v>
      </c>
      <c r="E46" s="22">
        <f t="shared" si="0"/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</row>
    <row r="47" spans="1:13" ht="20.399999999999999" hidden="1" x14ac:dyDescent="0.3">
      <c r="A47" s="49"/>
      <c r="B47" s="49"/>
      <c r="C47" s="49"/>
      <c r="D47" s="3" t="s">
        <v>14</v>
      </c>
      <c r="E47" s="22">
        <f t="shared" si="0"/>
        <v>6000</v>
      </c>
      <c r="F47" s="23">
        <v>0</v>
      </c>
      <c r="G47" s="23">
        <v>0</v>
      </c>
      <c r="H47" s="23">
        <v>0</v>
      </c>
      <c r="I47" s="23">
        <v>0</v>
      </c>
      <c r="J47" s="24">
        <v>0</v>
      </c>
      <c r="K47" s="24">
        <v>6000</v>
      </c>
      <c r="L47" s="23">
        <v>0</v>
      </c>
      <c r="M47" s="23">
        <v>0</v>
      </c>
    </row>
    <row r="48" spans="1:13" ht="30.6" hidden="1" x14ac:dyDescent="0.3">
      <c r="A48" s="49"/>
      <c r="B48" s="49"/>
      <c r="C48" s="49"/>
      <c r="D48" s="3" t="s">
        <v>15</v>
      </c>
      <c r="E48" s="22">
        <f t="shared" si="0"/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</row>
    <row r="49" spans="1:13" hidden="1" x14ac:dyDescent="0.3">
      <c r="A49" s="49" t="s">
        <v>25</v>
      </c>
      <c r="B49" s="49" t="s">
        <v>50</v>
      </c>
      <c r="C49" s="49" t="s">
        <v>43</v>
      </c>
      <c r="D49" s="3" t="s">
        <v>11</v>
      </c>
      <c r="E49" s="22">
        <f t="shared" si="0"/>
        <v>6000</v>
      </c>
      <c r="F49" s="23">
        <f t="shared" ref="F49:M49" si="9">SUM(F50:F53)</f>
        <v>0</v>
      </c>
      <c r="G49" s="23">
        <f t="shared" si="9"/>
        <v>0</v>
      </c>
      <c r="H49" s="23">
        <f t="shared" si="9"/>
        <v>0</v>
      </c>
      <c r="I49" s="23">
        <f t="shared" si="9"/>
        <v>0</v>
      </c>
      <c r="J49" s="23">
        <f t="shared" si="9"/>
        <v>0</v>
      </c>
      <c r="K49" s="23">
        <f t="shared" si="9"/>
        <v>6000</v>
      </c>
      <c r="L49" s="23">
        <f t="shared" si="9"/>
        <v>0</v>
      </c>
      <c r="M49" s="23">
        <f t="shared" si="9"/>
        <v>0</v>
      </c>
    </row>
    <row r="50" spans="1:13" ht="19.2" hidden="1" customHeight="1" x14ac:dyDescent="0.3">
      <c r="A50" s="49"/>
      <c r="B50" s="49"/>
      <c r="C50" s="49"/>
      <c r="D50" s="3" t="s">
        <v>12</v>
      </c>
      <c r="E50" s="22">
        <f t="shared" si="0"/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</row>
    <row r="51" spans="1:13" ht="30.6" hidden="1" x14ac:dyDescent="0.3">
      <c r="A51" s="49"/>
      <c r="B51" s="49"/>
      <c r="C51" s="49"/>
      <c r="D51" s="3" t="s">
        <v>13</v>
      </c>
      <c r="E51" s="22">
        <f t="shared" si="0"/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</row>
    <row r="52" spans="1:13" ht="20.399999999999999" hidden="1" x14ac:dyDescent="0.3">
      <c r="A52" s="49"/>
      <c r="B52" s="49"/>
      <c r="C52" s="49"/>
      <c r="D52" s="3" t="s">
        <v>14</v>
      </c>
      <c r="E52" s="22">
        <f t="shared" si="0"/>
        <v>6000</v>
      </c>
      <c r="F52" s="23">
        <v>0</v>
      </c>
      <c r="G52" s="23">
        <v>0</v>
      </c>
      <c r="H52" s="23">
        <v>0</v>
      </c>
      <c r="I52" s="23">
        <v>0</v>
      </c>
      <c r="J52" s="24">
        <v>0</v>
      </c>
      <c r="K52" s="24">
        <v>6000</v>
      </c>
      <c r="L52" s="23">
        <v>0</v>
      </c>
      <c r="M52" s="23">
        <v>0</v>
      </c>
    </row>
    <row r="53" spans="1:13" ht="30.6" hidden="1" x14ac:dyDescent="0.3">
      <c r="A53" s="49"/>
      <c r="B53" s="49"/>
      <c r="C53" s="49"/>
      <c r="D53" s="3" t="s">
        <v>15</v>
      </c>
      <c r="E53" s="22">
        <f t="shared" si="0"/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</row>
    <row r="54" spans="1:13" hidden="1" x14ac:dyDescent="0.3">
      <c r="A54" s="49" t="s">
        <v>26</v>
      </c>
      <c r="B54" s="49" t="s">
        <v>51</v>
      </c>
      <c r="C54" s="49" t="s">
        <v>43</v>
      </c>
      <c r="D54" s="3" t="s">
        <v>11</v>
      </c>
      <c r="E54" s="22">
        <f t="shared" si="0"/>
        <v>6000</v>
      </c>
      <c r="F54" s="23">
        <f t="shared" ref="F54:M54" si="10">SUM(F55:F58)</f>
        <v>0</v>
      </c>
      <c r="G54" s="23">
        <f t="shared" si="10"/>
        <v>0</v>
      </c>
      <c r="H54" s="23">
        <f t="shared" si="10"/>
        <v>0</v>
      </c>
      <c r="I54" s="23">
        <f t="shared" si="10"/>
        <v>0</v>
      </c>
      <c r="J54" s="23">
        <f t="shared" si="10"/>
        <v>0</v>
      </c>
      <c r="K54" s="23">
        <f t="shared" si="10"/>
        <v>0</v>
      </c>
      <c r="L54" s="23">
        <f t="shared" si="10"/>
        <v>6000</v>
      </c>
      <c r="M54" s="23">
        <f t="shared" si="10"/>
        <v>0</v>
      </c>
    </row>
    <row r="55" spans="1:13" ht="20.399999999999999" hidden="1" x14ac:dyDescent="0.3">
      <c r="A55" s="49"/>
      <c r="B55" s="49"/>
      <c r="C55" s="49"/>
      <c r="D55" s="3" t="s">
        <v>12</v>
      </c>
      <c r="E55" s="22">
        <f t="shared" si="0"/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</row>
    <row r="56" spans="1:13" ht="30.6" hidden="1" x14ac:dyDescent="0.3">
      <c r="A56" s="49"/>
      <c r="B56" s="49"/>
      <c r="C56" s="49"/>
      <c r="D56" s="3" t="s">
        <v>13</v>
      </c>
      <c r="E56" s="22">
        <f t="shared" si="0"/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</row>
    <row r="57" spans="1:13" ht="20.399999999999999" hidden="1" x14ac:dyDescent="0.3">
      <c r="A57" s="49"/>
      <c r="B57" s="49"/>
      <c r="C57" s="49"/>
      <c r="D57" s="3" t="s">
        <v>14</v>
      </c>
      <c r="E57" s="22">
        <f t="shared" si="0"/>
        <v>6000</v>
      </c>
      <c r="F57" s="23">
        <v>0</v>
      </c>
      <c r="G57" s="23">
        <v>0</v>
      </c>
      <c r="H57" s="23">
        <v>0</v>
      </c>
      <c r="I57" s="23">
        <v>0</v>
      </c>
      <c r="J57" s="24">
        <v>0</v>
      </c>
      <c r="K57" s="24">
        <v>0</v>
      </c>
      <c r="L57" s="24">
        <v>6000</v>
      </c>
      <c r="M57" s="23">
        <v>0</v>
      </c>
    </row>
    <row r="58" spans="1:13" ht="30.6" hidden="1" x14ac:dyDescent="0.3">
      <c r="A58" s="49"/>
      <c r="B58" s="49"/>
      <c r="C58" s="49"/>
      <c r="D58" s="3" t="s">
        <v>15</v>
      </c>
      <c r="E58" s="22">
        <f t="shared" si="0"/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</row>
    <row r="59" spans="1:13" hidden="1" x14ac:dyDescent="0.3">
      <c r="A59" s="49" t="s">
        <v>27</v>
      </c>
      <c r="B59" s="49" t="s">
        <v>52</v>
      </c>
      <c r="C59" s="49" t="s">
        <v>43</v>
      </c>
      <c r="D59" s="3" t="s">
        <v>11</v>
      </c>
      <c r="E59" s="22">
        <f t="shared" si="0"/>
        <v>6000</v>
      </c>
      <c r="F59" s="23">
        <f t="shared" ref="F59:M59" si="11">SUM(F60:F63)</f>
        <v>0</v>
      </c>
      <c r="G59" s="23">
        <f t="shared" si="11"/>
        <v>0</v>
      </c>
      <c r="H59" s="23">
        <f t="shared" si="11"/>
        <v>0</v>
      </c>
      <c r="I59" s="23">
        <f t="shared" si="11"/>
        <v>0</v>
      </c>
      <c r="J59" s="23">
        <f t="shared" si="11"/>
        <v>0</v>
      </c>
      <c r="K59" s="23">
        <f t="shared" si="11"/>
        <v>0</v>
      </c>
      <c r="L59" s="23">
        <f t="shared" si="11"/>
        <v>6000</v>
      </c>
      <c r="M59" s="23">
        <f t="shared" si="11"/>
        <v>0</v>
      </c>
    </row>
    <row r="60" spans="1:13" ht="20.399999999999999" hidden="1" x14ac:dyDescent="0.3">
      <c r="A60" s="49"/>
      <c r="B60" s="49"/>
      <c r="C60" s="49"/>
      <c r="D60" s="3" t="s">
        <v>12</v>
      </c>
      <c r="E60" s="22">
        <f t="shared" si="0"/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</row>
    <row r="61" spans="1:13" ht="30.6" hidden="1" x14ac:dyDescent="0.3">
      <c r="A61" s="49"/>
      <c r="B61" s="49"/>
      <c r="C61" s="49"/>
      <c r="D61" s="3" t="s">
        <v>13</v>
      </c>
      <c r="E61" s="22">
        <f t="shared" si="0"/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</row>
    <row r="62" spans="1:13" ht="19.95" hidden="1" customHeight="1" x14ac:dyDescent="0.3">
      <c r="A62" s="49"/>
      <c r="B62" s="49"/>
      <c r="C62" s="49"/>
      <c r="D62" s="3" t="s">
        <v>14</v>
      </c>
      <c r="E62" s="22">
        <f t="shared" si="0"/>
        <v>6000</v>
      </c>
      <c r="F62" s="23">
        <v>0</v>
      </c>
      <c r="G62" s="23">
        <v>0</v>
      </c>
      <c r="H62" s="23">
        <v>0</v>
      </c>
      <c r="I62" s="23">
        <v>0</v>
      </c>
      <c r="J62" s="24">
        <v>0</v>
      </c>
      <c r="K62" s="24">
        <v>0</v>
      </c>
      <c r="L62" s="24">
        <v>6000</v>
      </c>
      <c r="M62" s="23">
        <v>0</v>
      </c>
    </row>
    <row r="63" spans="1:13" ht="30.6" hidden="1" x14ac:dyDescent="0.3">
      <c r="A63" s="49"/>
      <c r="B63" s="49"/>
      <c r="C63" s="49"/>
      <c r="D63" s="3" t="s">
        <v>15</v>
      </c>
      <c r="E63" s="22">
        <f t="shared" si="0"/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</row>
    <row r="64" spans="1:13" hidden="1" x14ac:dyDescent="0.3">
      <c r="A64" s="49" t="s">
        <v>28</v>
      </c>
      <c r="B64" s="49" t="s">
        <v>53</v>
      </c>
      <c r="C64" s="49" t="s">
        <v>43</v>
      </c>
      <c r="D64" s="3" t="s">
        <v>11</v>
      </c>
      <c r="E64" s="22">
        <f t="shared" si="0"/>
        <v>6000</v>
      </c>
      <c r="F64" s="23">
        <f t="shared" ref="F64:M64" si="12">SUM(F65:F68)</f>
        <v>0</v>
      </c>
      <c r="G64" s="23">
        <f t="shared" si="12"/>
        <v>0</v>
      </c>
      <c r="H64" s="23">
        <f t="shared" si="12"/>
        <v>0</v>
      </c>
      <c r="I64" s="23">
        <f t="shared" si="12"/>
        <v>0</v>
      </c>
      <c r="J64" s="23">
        <f t="shared" si="12"/>
        <v>0</v>
      </c>
      <c r="K64" s="23">
        <f t="shared" si="12"/>
        <v>0</v>
      </c>
      <c r="L64" s="23">
        <f t="shared" si="12"/>
        <v>6000</v>
      </c>
      <c r="M64" s="23">
        <f t="shared" si="12"/>
        <v>0</v>
      </c>
    </row>
    <row r="65" spans="1:13" ht="20.399999999999999" hidden="1" x14ac:dyDescent="0.3">
      <c r="A65" s="49"/>
      <c r="B65" s="49"/>
      <c r="C65" s="49"/>
      <c r="D65" s="3" t="s">
        <v>12</v>
      </c>
      <c r="E65" s="22">
        <f t="shared" si="0"/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</row>
    <row r="66" spans="1:13" ht="30.6" hidden="1" x14ac:dyDescent="0.3">
      <c r="A66" s="49"/>
      <c r="B66" s="49"/>
      <c r="C66" s="49"/>
      <c r="D66" s="3" t="s">
        <v>13</v>
      </c>
      <c r="E66" s="22">
        <f t="shared" si="0"/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</row>
    <row r="67" spans="1:13" ht="20.399999999999999" hidden="1" x14ac:dyDescent="0.3">
      <c r="A67" s="49"/>
      <c r="B67" s="49"/>
      <c r="C67" s="49"/>
      <c r="D67" s="3" t="s">
        <v>14</v>
      </c>
      <c r="E67" s="22">
        <f t="shared" si="0"/>
        <v>6000</v>
      </c>
      <c r="F67" s="23">
        <v>0</v>
      </c>
      <c r="G67" s="23">
        <v>0</v>
      </c>
      <c r="H67" s="23">
        <v>0</v>
      </c>
      <c r="I67" s="23">
        <v>0</v>
      </c>
      <c r="J67" s="24">
        <v>0</v>
      </c>
      <c r="K67" s="24"/>
      <c r="L67" s="24">
        <v>6000</v>
      </c>
      <c r="M67" s="23">
        <v>0</v>
      </c>
    </row>
    <row r="68" spans="1:13" ht="30.6" hidden="1" x14ac:dyDescent="0.3">
      <c r="A68" s="49"/>
      <c r="B68" s="49"/>
      <c r="C68" s="49"/>
      <c r="D68" s="3" t="s">
        <v>15</v>
      </c>
      <c r="E68" s="22">
        <f t="shared" si="0"/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</row>
    <row r="69" spans="1:13" hidden="1" x14ac:dyDescent="0.3">
      <c r="A69" s="62" t="s">
        <v>29</v>
      </c>
      <c r="B69" s="49" t="s">
        <v>54</v>
      </c>
      <c r="C69" s="49" t="s">
        <v>43</v>
      </c>
      <c r="D69" s="3" t="s">
        <v>11</v>
      </c>
      <c r="E69" s="22">
        <f t="shared" si="0"/>
        <v>6000</v>
      </c>
      <c r="F69" s="23">
        <f t="shared" ref="F69:M69" si="13">SUM(F70:F73)</f>
        <v>0</v>
      </c>
      <c r="G69" s="23">
        <f t="shared" si="13"/>
        <v>0</v>
      </c>
      <c r="H69" s="23">
        <f t="shared" si="13"/>
        <v>0</v>
      </c>
      <c r="I69" s="23">
        <f t="shared" si="13"/>
        <v>0</v>
      </c>
      <c r="J69" s="23">
        <f t="shared" si="13"/>
        <v>0</v>
      </c>
      <c r="K69" s="23">
        <f t="shared" si="13"/>
        <v>0</v>
      </c>
      <c r="L69" s="23">
        <f t="shared" si="13"/>
        <v>0</v>
      </c>
      <c r="M69" s="23">
        <f t="shared" si="13"/>
        <v>6000</v>
      </c>
    </row>
    <row r="70" spans="1:13" ht="20.399999999999999" hidden="1" x14ac:dyDescent="0.3">
      <c r="A70" s="49"/>
      <c r="B70" s="49"/>
      <c r="C70" s="49"/>
      <c r="D70" s="3" t="s">
        <v>12</v>
      </c>
      <c r="E70" s="22">
        <f t="shared" si="0"/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</row>
    <row r="71" spans="1:13" ht="30.6" hidden="1" x14ac:dyDescent="0.3">
      <c r="A71" s="49"/>
      <c r="B71" s="49"/>
      <c r="C71" s="49"/>
      <c r="D71" s="3" t="s">
        <v>13</v>
      </c>
      <c r="E71" s="22">
        <f t="shared" si="0"/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</row>
    <row r="72" spans="1:13" ht="20.399999999999999" hidden="1" x14ac:dyDescent="0.3">
      <c r="A72" s="49"/>
      <c r="B72" s="49"/>
      <c r="C72" s="49"/>
      <c r="D72" s="3" t="s">
        <v>14</v>
      </c>
      <c r="E72" s="22">
        <f t="shared" si="0"/>
        <v>6000</v>
      </c>
      <c r="F72" s="23">
        <v>0</v>
      </c>
      <c r="G72" s="23">
        <v>0</v>
      </c>
      <c r="H72" s="23">
        <v>0</v>
      </c>
      <c r="I72" s="23">
        <v>0</v>
      </c>
      <c r="J72" s="24">
        <v>0</v>
      </c>
      <c r="K72" s="24">
        <v>0</v>
      </c>
      <c r="L72" s="23">
        <v>0</v>
      </c>
      <c r="M72" s="23">
        <v>6000</v>
      </c>
    </row>
    <row r="73" spans="1:13" ht="30.6" hidden="1" x14ac:dyDescent="0.3">
      <c r="A73" s="49"/>
      <c r="B73" s="49"/>
      <c r="C73" s="49"/>
      <c r="D73" s="3" t="s">
        <v>15</v>
      </c>
      <c r="E73" s="22">
        <f t="shared" si="0"/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</row>
    <row r="74" spans="1:13" hidden="1" x14ac:dyDescent="0.3">
      <c r="A74" s="62" t="s">
        <v>30</v>
      </c>
      <c r="B74" s="49" t="s">
        <v>55</v>
      </c>
      <c r="C74" s="49" t="s">
        <v>43</v>
      </c>
      <c r="D74" s="3" t="s">
        <v>11</v>
      </c>
      <c r="E74" s="22">
        <f t="shared" si="0"/>
        <v>6000</v>
      </c>
      <c r="F74" s="23">
        <f t="shared" ref="F74:M74" si="14">SUM(F75:F78)</f>
        <v>0</v>
      </c>
      <c r="G74" s="23">
        <f t="shared" si="14"/>
        <v>0</v>
      </c>
      <c r="H74" s="23">
        <f t="shared" si="14"/>
        <v>0</v>
      </c>
      <c r="I74" s="23">
        <f t="shared" si="14"/>
        <v>0</v>
      </c>
      <c r="J74" s="23">
        <f t="shared" si="14"/>
        <v>0</v>
      </c>
      <c r="K74" s="23">
        <f t="shared" si="14"/>
        <v>0</v>
      </c>
      <c r="L74" s="23">
        <f t="shared" si="14"/>
        <v>0</v>
      </c>
      <c r="M74" s="23">
        <f t="shared" si="14"/>
        <v>6000</v>
      </c>
    </row>
    <row r="75" spans="1:13" ht="20.399999999999999" hidden="1" x14ac:dyDescent="0.3">
      <c r="A75" s="49"/>
      <c r="B75" s="49"/>
      <c r="C75" s="49"/>
      <c r="D75" s="3" t="s">
        <v>12</v>
      </c>
      <c r="E75" s="22">
        <f t="shared" si="0"/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</row>
    <row r="76" spans="1:13" ht="30.6" hidden="1" x14ac:dyDescent="0.3">
      <c r="A76" s="49"/>
      <c r="B76" s="49"/>
      <c r="C76" s="49"/>
      <c r="D76" s="3" t="s">
        <v>13</v>
      </c>
      <c r="E76" s="22">
        <f t="shared" si="0"/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</row>
    <row r="77" spans="1:13" ht="20.399999999999999" hidden="1" x14ac:dyDescent="0.3">
      <c r="A77" s="49"/>
      <c r="B77" s="49"/>
      <c r="C77" s="49"/>
      <c r="D77" s="3" t="s">
        <v>14</v>
      </c>
      <c r="E77" s="22">
        <f t="shared" si="0"/>
        <v>6000</v>
      </c>
      <c r="F77" s="23">
        <v>0</v>
      </c>
      <c r="G77" s="23">
        <v>0</v>
      </c>
      <c r="H77" s="23">
        <v>0</v>
      </c>
      <c r="I77" s="23">
        <v>0</v>
      </c>
      <c r="J77" s="24">
        <v>0</v>
      </c>
      <c r="K77" s="24">
        <v>0</v>
      </c>
      <c r="L77" s="23">
        <v>0</v>
      </c>
      <c r="M77" s="23">
        <v>6000</v>
      </c>
    </row>
    <row r="78" spans="1:13" ht="30.6" hidden="1" x14ac:dyDescent="0.3">
      <c r="A78" s="49"/>
      <c r="B78" s="49"/>
      <c r="C78" s="49"/>
      <c r="D78" s="3" t="s">
        <v>15</v>
      </c>
      <c r="E78" s="22">
        <f t="shared" ref="E78:E146" si="15">SUM(F78:M78)</f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</row>
    <row r="79" spans="1:13" hidden="1" x14ac:dyDescent="0.3">
      <c r="A79" s="62" t="s">
        <v>31</v>
      </c>
      <c r="B79" s="49" t="s">
        <v>56</v>
      </c>
      <c r="C79" s="49" t="s">
        <v>43</v>
      </c>
      <c r="D79" s="3" t="s">
        <v>11</v>
      </c>
      <c r="E79" s="22">
        <f t="shared" si="15"/>
        <v>6000</v>
      </c>
      <c r="F79" s="23">
        <f t="shared" ref="F79:M79" si="16">SUM(F80:F83)</f>
        <v>0</v>
      </c>
      <c r="G79" s="23">
        <f t="shared" si="16"/>
        <v>0</v>
      </c>
      <c r="H79" s="23">
        <f t="shared" si="16"/>
        <v>0</v>
      </c>
      <c r="I79" s="23">
        <f t="shared" si="16"/>
        <v>0</v>
      </c>
      <c r="J79" s="23">
        <f t="shared" si="16"/>
        <v>0</v>
      </c>
      <c r="K79" s="23">
        <f t="shared" si="16"/>
        <v>0</v>
      </c>
      <c r="L79" s="23">
        <f t="shared" si="16"/>
        <v>0</v>
      </c>
      <c r="M79" s="23">
        <f t="shared" si="16"/>
        <v>6000</v>
      </c>
    </row>
    <row r="80" spans="1:13" ht="20.399999999999999" hidden="1" x14ac:dyDescent="0.3">
      <c r="A80" s="49"/>
      <c r="B80" s="49"/>
      <c r="C80" s="49"/>
      <c r="D80" s="3" t="s">
        <v>12</v>
      </c>
      <c r="E80" s="22">
        <f t="shared" si="15"/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</row>
    <row r="81" spans="1:13" ht="30.6" hidden="1" x14ac:dyDescent="0.3">
      <c r="A81" s="49"/>
      <c r="B81" s="49"/>
      <c r="C81" s="49"/>
      <c r="D81" s="3" t="s">
        <v>13</v>
      </c>
      <c r="E81" s="22">
        <f t="shared" si="15"/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</row>
    <row r="82" spans="1:13" ht="20.399999999999999" hidden="1" x14ac:dyDescent="0.3">
      <c r="A82" s="49"/>
      <c r="B82" s="49"/>
      <c r="C82" s="49"/>
      <c r="D82" s="3" t="s">
        <v>14</v>
      </c>
      <c r="E82" s="22">
        <f t="shared" si="15"/>
        <v>6000</v>
      </c>
      <c r="F82" s="23">
        <v>0</v>
      </c>
      <c r="G82" s="23">
        <v>0</v>
      </c>
      <c r="H82" s="23">
        <v>0</v>
      </c>
      <c r="I82" s="23">
        <v>0</v>
      </c>
      <c r="J82" s="24">
        <v>0</v>
      </c>
      <c r="K82" s="24">
        <v>0</v>
      </c>
      <c r="L82" s="23">
        <v>0</v>
      </c>
      <c r="M82" s="23">
        <v>6000</v>
      </c>
    </row>
    <row r="83" spans="1:13" ht="30.6" hidden="1" x14ac:dyDescent="0.3">
      <c r="A83" s="49"/>
      <c r="B83" s="49"/>
      <c r="C83" s="49"/>
      <c r="D83" s="3" t="s">
        <v>15</v>
      </c>
      <c r="E83" s="22">
        <f t="shared" si="15"/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</row>
    <row r="84" spans="1:13" hidden="1" x14ac:dyDescent="0.3">
      <c r="A84" s="62" t="s">
        <v>32</v>
      </c>
      <c r="B84" s="49" t="s">
        <v>57</v>
      </c>
      <c r="C84" s="49" t="s">
        <v>43</v>
      </c>
      <c r="D84" s="3" t="s">
        <v>11</v>
      </c>
      <c r="E84" s="22">
        <f t="shared" si="15"/>
        <v>6000</v>
      </c>
      <c r="F84" s="23">
        <f t="shared" ref="F84:L84" si="17">SUM(F85:F88)</f>
        <v>0</v>
      </c>
      <c r="G84" s="23">
        <f t="shared" si="17"/>
        <v>0</v>
      </c>
      <c r="H84" s="23">
        <f t="shared" si="17"/>
        <v>0</v>
      </c>
      <c r="I84" s="23">
        <f t="shared" si="17"/>
        <v>0</v>
      </c>
      <c r="J84" s="23">
        <f t="shared" si="17"/>
        <v>0</v>
      </c>
      <c r="K84" s="23">
        <f t="shared" si="17"/>
        <v>0</v>
      </c>
      <c r="L84" s="23">
        <f t="shared" si="17"/>
        <v>0</v>
      </c>
      <c r="M84" s="23">
        <v>6000</v>
      </c>
    </row>
    <row r="85" spans="1:13" ht="20.399999999999999" hidden="1" x14ac:dyDescent="0.3">
      <c r="A85" s="49"/>
      <c r="B85" s="49"/>
      <c r="C85" s="49"/>
      <c r="D85" s="3" t="s">
        <v>12</v>
      </c>
      <c r="E85" s="22">
        <f t="shared" si="15"/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</row>
    <row r="86" spans="1:13" ht="28.95" hidden="1" customHeight="1" x14ac:dyDescent="0.3">
      <c r="A86" s="49"/>
      <c r="B86" s="49"/>
      <c r="C86" s="49"/>
      <c r="D86" s="3" t="s">
        <v>13</v>
      </c>
      <c r="E86" s="22">
        <f t="shared" si="15"/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</row>
    <row r="87" spans="1:13" ht="20.399999999999999" hidden="1" x14ac:dyDescent="0.3">
      <c r="A87" s="49"/>
      <c r="B87" s="49"/>
      <c r="C87" s="49"/>
      <c r="D87" s="3" t="s">
        <v>14</v>
      </c>
      <c r="E87" s="22">
        <f t="shared" si="15"/>
        <v>6000</v>
      </c>
      <c r="F87" s="23">
        <v>0</v>
      </c>
      <c r="G87" s="23">
        <v>0</v>
      </c>
      <c r="H87" s="23">
        <v>0</v>
      </c>
      <c r="I87" s="23">
        <v>0</v>
      </c>
      <c r="J87" s="24">
        <v>0</v>
      </c>
      <c r="K87" s="24">
        <v>0</v>
      </c>
      <c r="L87" s="23">
        <v>0</v>
      </c>
      <c r="M87" s="23">
        <v>6000</v>
      </c>
    </row>
    <row r="88" spans="1:13" ht="30.6" hidden="1" x14ac:dyDescent="0.3">
      <c r="A88" s="49"/>
      <c r="B88" s="49"/>
      <c r="C88" s="49"/>
      <c r="D88" s="3" t="s">
        <v>15</v>
      </c>
      <c r="E88" s="22">
        <f t="shared" si="15"/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</row>
    <row r="89" spans="1:13" hidden="1" x14ac:dyDescent="0.3">
      <c r="A89" s="62" t="s">
        <v>33</v>
      </c>
      <c r="B89" s="49" t="s">
        <v>58</v>
      </c>
      <c r="C89" s="49" t="s">
        <v>43</v>
      </c>
      <c r="D89" s="3" t="s">
        <v>11</v>
      </c>
      <c r="E89" s="22">
        <f t="shared" si="15"/>
        <v>6000</v>
      </c>
      <c r="F89" s="23">
        <f t="shared" ref="F89:M89" si="18">SUM(F90:F93)</f>
        <v>0</v>
      </c>
      <c r="G89" s="23">
        <f t="shared" si="18"/>
        <v>0</v>
      </c>
      <c r="H89" s="23">
        <f t="shared" si="18"/>
        <v>0</v>
      </c>
      <c r="I89" s="23">
        <f t="shared" si="18"/>
        <v>0</v>
      </c>
      <c r="J89" s="23">
        <f t="shared" si="18"/>
        <v>0</v>
      </c>
      <c r="K89" s="23">
        <f t="shared" si="18"/>
        <v>0</v>
      </c>
      <c r="L89" s="23">
        <f t="shared" si="18"/>
        <v>0</v>
      </c>
      <c r="M89" s="23">
        <f t="shared" si="18"/>
        <v>6000</v>
      </c>
    </row>
    <row r="90" spans="1:13" ht="20.399999999999999" hidden="1" x14ac:dyDescent="0.3">
      <c r="A90" s="49"/>
      <c r="B90" s="49"/>
      <c r="C90" s="49"/>
      <c r="D90" s="3" t="s">
        <v>12</v>
      </c>
      <c r="E90" s="22">
        <f t="shared" si="15"/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</row>
    <row r="91" spans="1:13" ht="30.6" hidden="1" x14ac:dyDescent="0.3">
      <c r="A91" s="49"/>
      <c r="B91" s="49"/>
      <c r="C91" s="49"/>
      <c r="D91" s="3" t="s">
        <v>13</v>
      </c>
      <c r="E91" s="22">
        <f t="shared" si="15"/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</row>
    <row r="92" spans="1:13" ht="20.399999999999999" hidden="1" x14ac:dyDescent="0.3">
      <c r="A92" s="49"/>
      <c r="B92" s="49"/>
      <c r="C92" s="49"/>
      <c r="D92" s="3" t="s">
        <v>14</v>
      </c>
      <c r="E92" s="22">
        <f t="shared" si="15"/>
        <v>6000</v>
      </c>
      <c r="F92" s="23">
        <v>0</v>
      </c>
      <c r="G92" s="23">
        <v>0</v>
      </c>
      <c r="H92" s="23">
        <v>0</v>
      </c>
      <c r="I92" s="23">
        <v>0</v>
      </c>
      <c r="J92" s="24">
        <v>0</v>
      </c>
      <c r="K92" s="24">
        <v>0</v>
      </c>
      <c r="L92" s="23">
        <v>0</v>
      </c>
      <c r="M92" s="23">
        <v>6000</v>
      </c>
    </row>
    <row r="93" spans="1:13" ht="30.6" hidden="1" x14ac:dyDescent="0.3">
      <c r="A93" s="49"/>
      <c r="B93" s="49"/>
      <c r="C93" s="49"/>
      <c r="D93" s="3" t="s">
        <v>15</v>
      </c>
      <c r="E93" s="22">
        <f t="shared" si="15"/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</row>
    <row r="94" spans="1:13" hidden="1" x14ac:dyDescent="0.3">
      <c r="A94" s="62" t="s">
        <v>34</v>
      </c>
      <c r="B94" s="49" t="s">
        <v>59</v>
      </c>
      <c r="C94" s="49" t="s">
        <v>43</v>
      </c>
      <c r="D94" s="3" t="s">
        <v>11</v>
      </c>
      <c r="E94" s="22">
        <f t="shared" si="15"/>
        <v>6000</v>
      </c>
      <c r="F94" s="23">
        <f t="shared" ref="F94:M94" si="19">SUM(F95:F98)</f>
        <v>0</v>
      </c>
      <c r="G94" s="23">
        <f t="shared" si="19"/>
        <v>0</v>
      </c>
      <c r="H94" s="23">
        <f t="shared" si="19"/>
        <v>0</v>
      </c>
      <c r="I94" s="23">
        <f t="shared" si="19"/>
        <v>0</v>
      </c>
      <c r="J94" s="23">
        <f t="shared" si="19"/>
        <v>0</v>
      </c>
      <c r="K94" s="23">
        <f t="shared" si="19"/>
        <v>0</v>
      </c>
      <c r="L94" s="23">
        <f t="shared" si="19"/>
        <v>0</v>
      </c>
      <c r="M94" s="23">
        <f t="shared" si="19"/>
        <v>6000</v>
      </c>
    </row>
    <row r="95" spans="1:13" ht="20.399999999999999" hidden="1" x14ac:dyDescent="0.3">
      <c r="A95" s="49"/>
      <c r="B95" s="49"/>
      <c r="C95" s="49"/>
      <c r="D95" s="3" t="s">
        <v>12</v>
      </c>
      <c r="E95" s="22">
        <f t="shared" si="15"/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</row>
    <row r="96" spans="1:13" ht="30.6" hidden="1" x14ac:dyDescent="0.3">
      <c r="A96" s="49"/>
      <c r="B96" s="49"/>
      <c r="C96" s="49"/>
      <c r="D96" s="3" t="s">
        <v>13</v>
      </c>
      <c r="E96" s="22">
        <f t="shared" si="15"/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</row>
    <row r="97" spans="1:13" ht="20.399999999999999" hidden="1" x14ac:dyDescent="0.3">
      <c r="A97" s="49"/>
      <c r="B97" s="49"/>
      <c r="C97" s="49"/>
      <c r="D97" s="3" t="s">
        <v>14</v>
      </c>
      <c r="E97" s="22">
        <f t="shared" si="15"/>
        <v>6000</v>
      </c>
      <c r="F97" s="23">
        <v>0</v>
      </c>
      <c r="G97" s="23">
        <v>0</v>
      </c>
      <c r="H97" s="23">
        <v>0</v>
      </c>
      <c r="I97" s="23">
        <v>0</v>
      </c>
      <c r="J97" s="24">
        <v>0</v>
      </c>
      <c r="K97" s="24">
        <v>0</v>
      </c>
      <c r="L97" s="23">
        <v>0</v>
      </c>
      <c r="M97" s="23">
        <v>6000</v>
      </c>
    </row>
    <row r="98" spans="1:13" ht="30" hidden="1" customHeight="1" x14ac:dyDescent="0.3">
      <c r="A98" s="49"/>
      <c r="B98" s="49"/>
      <c r="C98" s="49"/>
      <c r="D98" s="3" t="s">
        <v>15</v>
      </c>
      <c r="E98" s="22">
        <f t="shared" si="15"/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</row>
    <row r="99" spans="1:13" hidden="1" x14ac:dyDescent="0.3">
      <c r="A99" s="62" t="s">
        <v>35</v>
      </c>
      <c r="B99" s="49" t="s">
        <v>60</v>
      </c>
      <c r="C99" s="49" t="s">
        <v>43</v>
      </c>
      <c r="D99" s="3" t="s">
        <v>11</v>
      </c>
      <c r="E99" s="22">
        <f t="shared" si="15"/>
        <v>6000</v>
      </c>
      <c r="F99" s="23">
        <f t="shared" ref="F99:M99" si="20">SUM(F100:F103)</f>
        <v>0</v>
      </c>
      <c r="G99" s="23">
        <f t="shared" si="20"/>
        <v>0</v>
      </c>
      <c r="H99" s="23">
        <f t="shared" si="20"/>
        <v>0</v>
      </c>
      <c r="I99" s="23">
        <f t="shared" si="20"/>
        <v>0</v>
      </c>
      <c r="J99" s="23">
        <f t="shared" si="20"/>
        <v>0</v>
      </c>
      <c r="K99" s="23">
        <f t="shared" si="20"/>
        <v>0</v>
      </c>
      <c r="L99" s="23">
        <f t="shared" si="20"/>
        <v>0</v>
      </c>
      <c r="M99" s="23">
        <f t="shared" si="20"/>
        <v>6000</v>
      </c>
    </row>
    <row r="100" spans="1:13" ht="20.399999999999999" hidden="1" x14ac:dyDescent="0.3">
      <c r="A100" s="49"/>
      <c r="B100" s="49"/>
      <c r="C100" s="49"/>
      <c r="D100" s="3" t="s">
        <v>12</v>
      </c>
      <c r="E100" s="22">
        <f t="shared" si="15"/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</row>
    <row r="101" spans="1:13" ht="30.6" hidden="1" x14ac:dyDescent="0.3">
      <c r="A101" s="49"/>
      <c r="B101" s="49"/>
      <c r="C101" s="49"/>
      <c r="D101" s="3" t="s">
        <v>13</v>
      </c>
      <c r="E101" s="22">
        <f t="shared" si="15"/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</row>
    <row r="102" spans="1:13" ht="20.399999999999999" hidden="1" x14ac:dyDescent="0.3">
      <c r="A102" s="49"/>
      <c r="B102" s="49"/>
      <c r="C102" s="49"/>
      <c r="D102" s="3" t="s">
        <v>14</v>
      </c>
      <c r="E102" s="22">
        <f t="shared" si="15"/>
        <v>6000</v>
      </c>
      <c r="F102" s="23">
        <v>0</v>
      </c>
      <c r="G102" s="23">
        <v>0</v>
      </c>
      <c r="H102" s="23">
        <v>0</v>
      </c>
      <c r="I102" s="23">
        <v>0</v>
      </c>
      <c r="J102" s="24">
        <v>0</v>
      </c>
      <c r="K102" s="24">
        <v>0</v>
      </c>
      <c r="L102" s="23">
        <v>0</v>
      </c>
      <c r="M102" s="23">
        <v>6000</v>
      </c>
    </row>
    <row r="103" spans="1:13" ht="30.6" hidden="1" x14ac:dyDescent="0.3">
      <c r="A103" s="49"/>
      <c r="B103" s="49"/>
      <c r="C103" s="49"/>
      <c r="D103" s="3" t="s">
        <v>15</v>
      </c>
      <c r="E103" s="22">
        <f t="shared" si="15"/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</row>
    <row r="104" spans="1:13" hidden="1" x14ac:dyDescent="0.3">
      <c r="A104" s="62" t="s">
        <v>36</v>
      </c>
      <c r="B104" s="49" t="s">
        <v>61</v>
      </c>
      <c r="C104" s="49" t="s">
        <v>43</v>
      </c>
      <c r="D104" s="3" t="s">
        <v>11</v>
      </c>
      <c r="E104" s="22">
        <f t="shared" si="15"/>
        <v>6000</v>
      </c>
      <c r="F104" s="23">
        <f t="shared" ref="F104:M104" si="21">SUM(F105:F108)</f>
        <v>0</v>
      </c>
      <c r="G104" s="23">
        <f t="shared" si="21"/>
        <v>0</v>
      </c>
      <c r="H104" s="23">
        <f t="shared" si="21"/>
        <v>0</v>
      </c>
      <c r="I104" s="23">
        <f t="shared" si="21"/>
        <v>0</v>
      </c>
      <c r="J104" s="23">
        <f t="shared" si="21"/>
        <v>0</v>
      </c>
      <c r="K104" s="23">
        <f t="shared" si="21"/>
        <v>0</v>
      </c>
      <c r="L104" s="23">
        <f t="shared" si="21"/>
        <v>0</v>
      </c>
      <c r="M104" s="23">
        <f t="shared" si="21"/>
        <v>6000</v>
      </c>
    </row>
    <row r="105" spans="1:13" ht="20.399999999999999" hidden="1" x14ac:dyDescent="0.3">
      <c r="A105" s="49"/>
      <c r="B105" s="49"/>
      <c r="C105" s="49"/>
      <c r="D105" s="3" t="s">
        <v>12</v>
      </c>
      <c r="E105" s="22">
        <f t="shared" si="15"/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</row>
    <row r="106" spans="1:13" ht="30.6" hidden="1" x14ac:dyDescent="0.3">
      <c r="A106" s="49"/>
      <c r="B106" s="49"/>
      <c r="C106" s="49"/>
      <c r="D106" s="3" t="s">
        <v>13</v>
      </c>
      <c r="E106" s="22">
        <f t="shared" si="15"/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</row>
    <row r="107" spans="1:13" ht="20.399999999999999" hidden="1" x14ac:dyDescent="0.3">
      <c r="A107" s="49"/>
      <c r="B107" s="49"/>
      <c r="C107" s="49"/>
      <c r="D107" s="3" t="s">
        <v>14</v>
      </c>
      <c r="E107" s="22">
        <f t="shared" si="15"/>
        <v>6000</v>
      </c>
      <c r="F107" s="23">
        <v>0</v>
      </c>
      <c r="G107" s="23">
        <v>0</v>
      </c>
      <c r="H107" s="23">
        <v>0</v>
      </c>
      <c r="I107" s="23">
        <v>0</v>
      </c>
      <c r="J107" s="24">
        <v>0</v>
      </c>
      <c r="K107" s="24">
        <v>0</v>
      </c>
      <c r="L107" s="23">
        <v>0</v>
      </c>
      <c r="M107" s="23">
        <v>6000</v>
      </c>
    </row>
    <row r="108" spans="1:13" ht="30.6" hidden="1" x14ac:dyDescent="0.3">
      <c r="A108" s="49"/>
      <c r="B108" s="49"/>
      <c r="C108" s="49"/>
      <c r="D108" s="3" t="s">
        <v>15</v>
      </c>
      <c r="E108" s="22">
        <f t="shared" si="15"/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</row>
    <row r="109" spans="1:13" hidden="1" x14ac:dyDescent="0.3">
      <c r="A109" s="62" t="s">
        <v>37</v>
      </c>
      <c r="B109" s="49" t="s">
        <v>62</v>
      </c>
      <c r="C109" s="49" t="s">
        <v>43</v>
      </c>
      <c r="D109" s="3" t="s">
        <v>11</v>
      </c>
      <c r="E109" s="22">
        <f t="shared" si="15"/>
        <v>6000</v>
      </c>
      <c r="F109" s="23">
        <f t="shared" ref="F109:M109" si="22">SUM(F110:F113)</f>
        <v>0</v>
      </c>
      <c r="G109" s="23">
        <f t="shared" si="22"/>
        <v>0</v>
      </c>
      <c r="H109" s="23">
        <f t="shared" si="22"/>
        <v>0</v>
      </c>
      <c r="I109" s="23">
        <f t="shared" si="22"/>
        <v>0</v>
      </c>
      <c r="J109" s="23">
        <f t="shared" si="22"/>
        <v>0</v>
      </c>
      <c r="K109" s="23">
        <f t="shared" si="22"/>
        <v>0</v>
      </c>
      <c r="L109" s="23">
        <f t="shared" si="22"/>
        <v>0</v>
      </c>
      <c r="M109" s="23">
        <f t="shared" si="22"/>
        <v>6000</v>
      </c>
    </row>
    <row r="110" spans="1:13" ht="20.399999999999999" hidden="1" x14ac:dyDescent="0.3">
      <c r="A110" s="49"/>
      <c r="B110" s="49"/>
      <c r="C110" s="49"/>
      <c r="D110" s="3" t="s">
        <v>12</v>
      </c>
      <c r="E110" s="22">
        <f t="shared" si="15"/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</row>
    <row r="111" spans="1:13" ht="30.6" hidden="1" x14ac:dyDescent="0.3">
      <c r="A111" s="49"/>
      <c r="B111" s="49"/>
      <c r="C111" s="49"/>
      <c r="D111" s="3" t="s">
        <v>13</v>
      </c>
      <c r="E111" s="22">
        <f t="shared" si="15"/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</row>
    <row r="112" spans="1:13" ht="20.399999999999999" hidden="1" x14ac:dyDescent="0.3">
      <c r="A112" s="49"/>
      <c r="B112" s="49"/>
      <c r="C112" s="49"/>
      <c r="D112" s="3" t="s">
        <v>14</v>
      </c>
      <c r="E112" s="22">
        <f t="shared" si="15"/>
        <v>6000</v>
      </c>
      <c r="F112" s="23">
        <v>0</v>
      </c>
      <c r="G112" s="23">
        <v>0</v>
      </c>
      <c r="H112" s="23">
        <v>0</v>
      </c>
      <c r="I112" s="23">
        <v>0</v>
      </c>
      <c r="J112" s="24">
        <v>0</v>
      </c>
      <c r="K112" s="24">
        <v>0</v>
      </c>
      <c r="L112" s="23">
        <v>0</v>
      </c>
      <c r="M112" s="23">
        <v>6000</v>
      </c>
    </row>
    <row r="113" spans="1:13" ht="30.6" hidden="1" x14ac:dyDescent="0.3">
      <c r="A113" s="49"/>
      <c r="B113" s="49"/>
      <c r="C113" s="49"/>
      <c r="D113" s="3" t="s">
        <v>15</v>
      </c>
      <c r="E113" s="22">
        <f t="shared" si="15"/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</row>
    <row r="114" spans="1:13" hidden="1" x14ac:dyDescent="0.3">
      <c r="A114" s="62" t="s">
        <v>38</v>
      </c>
      <c r="B114" s="49" t="s">
        <v>63</v>
      </c>
      <c r="C114" s="49" t="s">
        <v>43</v>
      </c>
      <c r="D114" s="3" t="s">
        <v>11</v>
      </c>
      <c r="E114" s="22">
        <f t="shared" si="15"/>
        <v>6000</v>
      </c>
      <c r="F114" s="23">
        <f t="shared" ref="F114:M114" si="23">SUM(F115:F118)</f>
        <v>0</v>
      </c>
      <c r="G114" s="23">
        <f t="shared" si="23"/>
        <v>0</v>
      </c>
      <c r="H114" s="23">
        <f t="shared" si="23"/>
        <v>0</v>
      </c>
      <c r="I114" s="23">
        <f t="shared" si="23"/>
        <v>0</v>
      </c>
      <c r="J114" s="23">
        <f t="shared" si="23"/>
        <v>0</v>
      </c>
      <c r="K114" s="23">
        <f t="shared" si="23"/>
        <v>0</v>
      </c>
      <c r="L114" s="23">
        <f t="shared" si="23"/>
        <v>0</v>
      </c>
      <c r="M114" s="23">
        <f t="shared" si="23"/>
        <v>6000</v>
      </c>
    </row>
    <row r="115" spans="1:13" ht="20.399999999999999" hidden="1" x14ac:dyDescent="0.3">
      <c r="A115" s="49"/>
      <c r="B115" s="49"/>
      <c r="C115" s="49"/>
      <c r="D115" s="3" t="s">
        <v>12</v>
      </c>
      <c r="E115" s="22">
        <f t="shared" si="15"/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</row>
    <row r="116" spans="1:13" ht="30.6" hidden="1" x14ac:dyDescent="0.3">
      <c r="A116" s="49"/>
      <c r="B116" s="49"/>
      <c r="C116" s="49"/>
      <c r="D116" s="3" t="s">
        <v>13</v>
      </c>
      <c r="E116" s="22">
        <f t="shared" si="15"/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</row>
    <row r="117" spans="1:13" ht="20.399999999999999" hidden="1" x14ac:dyDescent="0.3">
      <c r="A117" s="49"/>
      <c r="B117" s="49"/>
      <c r="C117" s="49"/>
      <c r="D117" s="3" t="s">
        <v>14</v>
      </c>
      <c r="E117" s="22">
        <f t="shared" si="15"/>
        <v>6000</v>
      </c>
      <c r="F117" s="23">
        <v>0</v>
      </c>
      <c r="G117" s="23">
        <v>0</v>
      </c>
      <c r="H117" s="23">
        <v>0</v>
      </c>
      <c r="I117" s="23">
        <v>0</v>
      </c>
      <c r="J117" s="24">
        <v>0</v>
      </c>
      <c r="K117" s="24">
        <v>0</v>
      </c>
      <c r="L117" s="23">
        <v>0</v>
      </c>
      <c r="M117" s="23">
        <v>6000</v>
      </c>
    </row>
    <row r="118" spans="1:13" ht="30.6" hidden="1" x14ac:dyDescent="0.3">
      <c r="A118" s="49"/>
      <c r="B118" s="49"/>
      <c r="C118" s="49"/>
      <c r="D118" s="3" t="s">
        <v>15</v>
      </c>
      <c r="E118" s="22">
        <f t="shared" si="15"/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</row>
    <row r="119" spans="1:13" hidden="1" x14ac:dyDescent="0.3">
      <c r="A119" s="62" t="s">
        <v>39</v>
      </c>
      <c r="B119" s="49" t="s">
        <v>64</v>
      </c>
      <c r="C119" s="49" t="s">
        <v>43</v>
      </c>
      <c r="D119" s="3" t="s">
        <v>11</v>
      </c>
      <c r="E119" s="22">
        <f t="shared" si="15"/>
        <v>6000</v>
      </c>
      <c r="F119" s="23">
        <f t="shared" ref="F119:M119" si="24">SUM(F120:F123)</f>
        <v>0</v>
      </c>
      <c r="G119" s="23">
        <f t="shared" si="24"/>
        <v>0</v>
      </c>
      <c r="H119" s="23">
        <f t="shared" si="24"/>
        <v>0</v>
      </c>
      <c r="I119" s="23">
        <f t="shared" si="24"/>
        <v>0</v>
      </c>
      <c r="J119" s="23">
        <f t="shared" si="24"/>
        <v>0</v>
      </c>
      <c r="K119" s="23">
        <f t="shared" si="24"/>
        <v>0</v>
      </c>
      <c r="L119" s="23">
        <f t="shared" si="24"/>
        <v>0</v>
      </c>
      <c r="M119" s="23">
        <f t="shared" si="24"/>
        <v>6000</v>
      </c>
    </row>
    <row r="120" spans="1:13" ht="20.399999999999999" hidden="1" x14ac:dyDescent="0.3">
      <c r="A120" s="49"/>
      <c r="B120" s="49"/>
      <c r="C120" s="49"/>
      <c r="D120" s="3" t="s">
        <v>12</v>
      </c>
      <c r="E120" s="22">
        <f t="shared" si="15"/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</row>
    <row r="121" spans="1:13" ht="30.6" hidden="1" x14ac:dyDescent="0.3">
      <c r="A121" s="49"/>
      <c r="B121" s="49"/>
      <c r="C121" s="49"/>
      <c r="D121" s="3" t="s">
        <v>13</v>
      </c>
      <c r="E121" s="22">
        <f t="shared" si="15"/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</row>
    <row r="122" spans="1:13" ht="20.399999999999999" hidden="1" x14ac:dyDescent="0.3">
      <c r="A122" s="49"/>
      <c r="B122" s="49"/>
      <c r="C122" s="49"/>
      <c r="D122" s="3" t="s">
        <v>14</v>
      </c>
      <c r="E122" s="22">
        <f t="shared" si="15"/>
        <v>6000</v>
      </c>
      <c r="F122" s="23">
        <v>0</v>
      </c>
      <c r="G122" s="23">
        <v>0</v>
      </c>
      <c r="H122" s="23">
        <v>0</v>
      </c>
      <c r="I122" s="23">
        <v>0</v>
      </c>
      <c r="J122" s="24">
        <v>0</v>
      </c>
      <c r="K122" s="24">
        <v>0</v>
      </c>
      <c r="L122" s="23">
        <v>0</v>
      </c>
      <c r="M122" s="23">
        <v>6000</v>
      </c>
    </row>
    <row r="123" spans="1:13" ht="30.6" hidden="1" x14ac:dyDescent="0.3">
      <c r="A123" s="49"/>
      <c r="B123" s="49"/>
      <c r="C123" s="49"/>
      <c r="D123" s="3" t="s">
        <v>15</v>
      </c>
      <c r="E123" s="22">
        <f t="shared" si="15"/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</row>
    <row r="124" spans="1:13" hidden="1" x14ac:dyDescent="0.3">
      <c r="A124" s="62" t="s">
        <v>40</v>
      </c>
      <c r="B124" s="49" t="s">
        <v>65</v>
      </c>
      <c r="C124" s="49" t="s">
        <v>43</v>
      </c>
      <c r="D124" s="3" t="s">
        <v>11</v>
      </c>
      <c r="E124" s="22">
        <f t="shared" si="15"/>
        <v>6000</v>
      </c>
      <c r="F124" s="23">
        <f t="shared" ref="F124:M124" si="25">SUM(F125:F128)</f>
        <v>0</v>
      </c>
      <c r="G124" s="23">
        <f t="shared" si="25"/>
        <v>0</v>
      </c>
      <c r="H124" s="23">
        <f t="shared" si="25"/>
        <v>0</v>
      </c>
      <c r="I124" s="23">
        <f t="shared" si="25"/>
        <v>0</v>
      </c>
      <c r="J124" s="23">
        <f t="shared" si="25"/>
        <v>0</v>
      </c>
      <c r="K124" s="23">
        <f t="shared" si="25"/>
        <v>0</v>
      </c>
      <c r="L124" s="23">
        <f t="shared" si="25"/>
        <v>0</v>
      </c>
      <c r="M124" s="23">
        <f t="shared" si="25"/>
        <v>6000</v>
      </c>
    </row>
    <row r="125" spans="1:13" ht="20.399999999999999" hidden="1" x14ac:dyDescent="0.3">
      <c r="A125" s="49"/>
      <c r="B125" s="49"/>
      <c r="C125" s="49"/>
      <c r="D125" s="3" t="s">
        <v>12</v>
      </c>
      <c r="E125" s="22">
        <f t="shared" si="15"/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</row>
    <row r="126" spans="1:13" ht="30.6" hidden="1" x14ac:dyDescent="0.3">
      <c r="A126" s="49"/>
      <c r="B126" s="49"/>
      <c r="C126" s="49"/>
      <c r="D126" s="3" t="s">
        <v>13</v>
      </c>
      <c r="E126" s="22">
        <f t="shared" si="15"/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</row>
    <row r="127" spans="1:13" ht="20.399999999999999" hidden="1" x14ac:dyDescent="0.3">
      <c r="A127" s="49"/>
      <c r="B127" s="49"/>
      <c r="C127" s="49"/>
      <c r="D127" s="3" t="s">
        <v>14</v>
      </c>
      <c r="E127" s="22">
        <f t="shared" si="15"/>
        <v>6000</v>
      </c>
      <c r="F127" s="23">
        <v>0</v>
      </c>
      <c r="G127" s="23">
        <v>0</v>
      </c>
      <c r="H127" s="23">
        <v>0</v>
      </c>
      <c r="I127" s="23">
        <v>0</v>
      </c>
      <c r="J127" s="24">
        <v>0</v>
      </c>
      <c r="K127" s="24">
        <v>0</v>
      </c>
      <c r="L127" s="23">
        <v>0</v>
      </c>
      <c r="M127" s="23">
        <v>6000</v>
      </c>
    </row>
    <row r="128" spans="1:13" ht="30" hidden="1" customHeight="1" x14ac:dyDescent="0.3">
      <c r="A128" s="49"/>
      <c r="B128" s="49"/>
      <c r="C128" s="49"/>
      <c r="D128" s="3" t="s">
        <v>15</v>
      </c>
      <c r="E128" s="22">
        <f t="shared" si="15"/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</row>
    <row r="129" spans="1:13" hidden="1" x14ac:dyDescent="0.3">
      <c r="A129" s="62" t="s">
        <v>41</v>
      </c>
      <c r="B129" s="49" t="s">
        <v>66</v>
      </c>
      <c r="C129" s="49" t="s">
        <v>43</v>
      </c>
      <c r="D129" s="3" t="s">
        <v>11</v>
      </c>
      <c r="E129" s="22">
        <f t="shared" si="15"/>
        <v>6000</v>
      </c>
      <c r="F129" s="23">
        <f t="shared" ref="F129:M129" si="26">SUM(F130:F133)</f>
        <v>0</v>
      </c>
      <c r="G129" s="23">
        <f t="shared" si="26"/>
        <v>0</v>
      </c>
      <c r="H129" s="23">
        <f t="shared" si="26"/>
        <v>0</v>
      </c>
      <c r="I129" s="23">
        <f t="shared" si="26"/>
        <v>0</v>
      </c>
      <c r="J129" s="23">
        <f t="shared" si="26"/>
        <v>0</v>
      </c>
      <c r="K129" s="23">
        <f t="shared" si="26"/>
        <v>0</v>
      </c>
      <c r="L129" s="23">
        <f t="shared" si="26"/>
        <v>0</v>
      </c>
      <c r="M129" s="23">
        <f t="shared" si="26"/>
        <v>6000</v>
      </c>
    </row>
    <row r="130" spans="1:13" ht="20.399999999999999" hidden="1" x14ac:dyDescent="0.3">
      <c r="A130" s="49"/>
      <c r="B130" s="49"/>
      <c r="C130" s="49"/>
      <c r="D130" s="3" t="s">
        <v>12</v>
      </c>
      <c r="E130" s="22">
        <f t="shared" si="15"/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</row>
    <row r="131" spans="1:13" ht="30.6" hidden="1" x14ac:dyDescent="0.3">
      <c r="A131" s="49"/>
      <c r="B131" s="49"/>
      <c r="C131" s="49"/>
      <c r="D131" s="3" t="s">
        <v>13</v>
      </c>
      <c r="E131" s="22">
        <f t="shared" si="15"/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</row>
    <row r="132" spans="1:13" ht="20.399999999999999" hidden="1" x14ac:dyDescent="0.3">
      <c r="A132" s="49"/>
      <c r="B132" s="49"/>
      <c r="C132" s="49"/>
      <c r="D132" s="3" t="s">
        <v>14</v>
      </c>
      <c r="E132" s="22">
        <f t="shared" si="15"/>
        <v>6000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6000</v>
      </c>
    </row>
    <row r="133" spans="1:13" ht="30.6" hidden="1" x14ac:dyDescent="0.3">
      <c r="A133" s="49"/>
      <c r="B133" s="49"/>
      <c r="C133" s="49"/>
      <c r="D133" s="3" t="s">
        <v>15</v>
      </c>
      <c r="E133" s="22">
        <f t="shared" si="15"/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</row>
    <row r="134" spans="1:13" hidden="1" x14ac:dyDescent="0.3">
      <c r="A134" s="49" t="s">
        <v>42</v>
      </c>
      <c r="B134" s="49" t="s">
        <v>67</v>
      </c>
      <c r="C134" s="49" t="s">
        <v>43</v>
      </c>
      <c r="D134" s="3" t="s">
        <v>11</v>
      </c>
      <c r="E134" s="22">
        <f t="shared" si="15"/>
        <v>6000</v>
      </c>
      <c r="F134" s="23">
        <f t="shared" ref="F134:M134" si="27">SUM(F135:F138)</f>
        <v>0</v>
      </c>
      <c r="G134" s="23">
        <f t="shared" si="27"/>
        <v>0</v>
      </c>
      <c r="H134" s="23">
        <f t="shared" si="27"/>
        <v>0</v>
      </c>
      <c r="I134" s="23">
        <f t="shared" si="27"/>
        <v>0</v>
      </c>
      <c r="J134" s="23">
        <f t="shared" si="27"/>
        <v>0</v>
      </c>
      <c r="K134" s="23">
        <f t="shared" si="27"/>
        <v>0</v>
      </c>
      <c r="L134" s="23">
        <f t="shared" si="27"/>
        <v>0</v>
      </c>
      <c r="M134" s="23">
        <f t="shared" si="27"/>
        <v>6000</v>
      </c>
    </row>
    <row r="135" spans="1:13" ht="20.399999999999999" hidden="1" x14ac:dyDescent="0.3">
      <c r="A135" s="49"/>
      <c r="B135" s="49"/>
      <c r="C135" s="49"/>
      <c r="D135" s="3" t="s">
        <v>12</v>
      </c>
      <c r="E135" s="22">
        <f t="shared" si="15"/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</row>
    <row r="136" spans="1:13" ht="30.6" hidden="1" x14ac:dyDescent="0.3">
      <c r="A136" s="49"/>
      <c r="B136" s="49"/>
      <c r="C136" s="49"/>
      <c r="D136" s="3" t="s">
        <v>13</v>
      </c>
      <c r="E136" s="22">
        <f t="shared" si="15"/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</row>
    <row r="137" spans="1:13" ht="20.399999999999999" hidden="1" x14ac:dyDescent="0.3">
      <c r="A137" s="49"/>
      <c r="B137" s="49"/>
      <c r="C137" s="49"/>
      <c r="D137" s="3" t="s">
        <v>14</v>
      </c>
      <c r="E137" s="22">
        <f t="shared" si="15"/>
        <v>6000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6000</v>
      </c>
    </row>
    <row r="138" spans="1:13" ht="29.4" hidden="1" customHeight="1" x14ac:dyDescent="0.3">
      <c r="A138" s="49"/>
      <c r="B138" s="49"/>
      <c r="C138" s="49"/>
      <c r="D138" s="3" t="s">
        <v>15</v>
      </c>
      <c r="E138" s="22">
        <f t="shared" si="15"/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</row>
    <row r="139" spans="1:13" ht="39.6" hidden="1" customHeight="1" x14ac:dyDescent="0.3">
      <c r="A139" s="46" t="s">
        <v>82</v>
      </c>
      <c r="B139" s="46" t="s">
        <v>83</v>
      </c>
      <c r="C139" s="46" t="s">
        <v>81</v>
      </c>
      <c r="D139" s="3" t="s">
        <v>11</v>
      </c>
      <c r="E139" s="22">
        <f t="shared" si="15"/>
        <v>0</v>
      </c>
      <c r="F139" s="23">
        <f t="shared" ref="F139:L139" si="28">SUM(F140:F143)</f>
        <v>0</v>
      </c>
      <c r="G139" s="23">
        <f t="shared" si="28"/>
        <v>0</v>
      </c>
      <c r="H139" s="23">
        <f t="shared" si="28"/>
        <v>0</v>
      </c>
      <c r="I139" s="23">
        <f t="shared" si="28"/>
        <v>0</v>
      </c>
      <c r="J139" s="23">
        <f t="shared" si="28"/>
        <v>0</v>
      </c>
      <c r="K139" s="23">
        <f t="shared" si="28"/>
        <v>0</v>
      </c>
      <c r="L139" s="23">
        <f t="shared" si="28"/>
        <v>0</v>
      </c>
      <c r="M139" s="23">
        <f>SUM(M140:M143)</f>
        <v>0</v>
      </c>
    </row>
    <row r="140" spans="1:13" ht="20.399999999999999" hidden="1" x14ac:dyDescent="0.3">
      <c r="A140" s="47"/>
      <c r="B140" s="47"/>
      <c r="C140" s="47"/>
      <c r="D140" s="3" t="s">
        <v>12</v>
      </c>
      <c r="E140" s="22">
        <f t="shared" si="15"/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</row>
    <row r="141" spans="1:13" ht="30.6" hidden="1" x14ac:dyDescent="0.3">
      <c r="A141" s="47"/>
      <c r="B141" s="47"/>
      <c r="C141" s="47"/>
      <c r="D141" s="3" t="s">
        <v>13</v>
      </c>
      <c r="E141" s="22">
        <f t="shared" si="15"/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</row>
    <row r="142" spans="1:13" ht="20.399999999999999" hidden="1" x14ac:dyDescent="0.3">
      <c r="A142" s="47"/>
      <c r="B142" s="47"/>
      <c r="C142" s="47"/>
      <c r="D142" s="3" t="s">
        <v>14</v>
      </c>
      <c r="E142" s="22">
        <f t="shared" si="15"/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</row>
    <row r="143" spans="1:13" ht="30.6" hidden="1" x14ac:dyDescent="0.3">
      <c r="A143" s="48"/>
      <c r="B143" s="48"/>
      <c r="C143" s="48"/>
      <c r="D143" s="3" t="s">
        <v>15</v>
      </c>
      <c r="E143" s="22">
        <f t="shared" si="15"/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</row>
    <row r="144" spans="1:13" ht="14.4" customHeight="1" x14ac:dyDescent="0.3">
      <c r="A144" s="46"/>
      <c r="B144" s="49" t="s">
        <v>72</v>
      </c>
      <c r="C144" s="51" t="s">
        <v>78</v>
      </c>
      <c r="D144" s="3" t="s">
        <v>11</v>
      </c>
      <c r="E144" s="22">
        <f t="shared" si="15"/>
        <v>148498.57</v>
      </c>
      <c r="F144" s="23">
        <f>SUM(F145:F148)</f>
        <v>4498.57</v>
      </c>
      <c r="G144" s="23">
        <f t="shared" ref="G144:M144" si="29">SUM(G145:G148)</f>
        <v>0</v>
      </c>
      <c r="H144" s="23">
        <f t="shared" si="29"/>
        <v>0</v>
      </c>
      <c r="I144" s="23">
        <f t="shared" si="29"/>
        <v>12000</v>
      </c>
      <c r="J144" s="23">
        <f t="shared" si="29"/>
        <v>12000</v>
      </c>
      <c r="K144" s="23">
        <f t="shared" si="29"/>
        <v>18000</v>
      </c>
      <c r="L144" s="23">
        <f t="shared" si="29"/>
        <v>18000</v>
      </c>
      <c r="M144" s="23">
        <f t="shared" si="29"/>
        <v>84000</v>
      </c>
    </row>
    <row r="145" spans="1:13" ht="20.399999999999999" x14ac:dyDescent="0.3">
      <c r="A145" s="47"/>
      <c r="B145" s="49"/>
      <c r="C145" s="52"/>
      <c r="D145" s="3" t="s">
        <v>12</v>
      </c>
      <c r="E145" s="22">
        <f t="shared" si="15"/>
        <v>0</v>
      </c>
      <c r="F145" s="23">
        <f t="shared" ref="F145:M145" si="30">F135+F130+F125+F120+F115+F110+F105+F100+F95+F90+F85+F80+F75+F70+F65+F60+F55+F50+F45+F40+F35+F30+F25+F20</f>
        <v>0</v>
      </c>
      <c r="G145" s="23">
        <f t="shared" si="30"/>
        <v>0</v>
      </c>
      <c r="H145" s="23">
        <f t="shared" si="30"/>
        <v>0</v>
      </c>
      <c r="I145" s="23">
        <f t="shared" si="30"/>
        <v>0</v>
      </c>
      <c r="J145" s="23">
        <f t="shared" si="30"/>
        <v>0</v>
      </c>
      <c r="K145" s="23">
        <f t="shared" si="30"/>
        <v>0</v>
      </c>
      <c r="L145" s="23">
        <f t="shared" si="30"/>
        <v>0</v>
      </c>
      <c r="M145" s="23">
        <f t="shared" si="30"/>
        <v>0</v>
      </c>
    </row>
    <row r="146" spans="1:13" ht="30.6" x14ac:dyDescent="0.3">
      <c r="A146" s="47"/>
      <c r="B146" s="49"/>
      <c r="C146" s="52"/>
      <c r="D146" s="3" t="s">
        <v>13</v>
      </c>
      <c r="E146" s="22">
        <f t="shared" si="15"/>
        <v>4048.67</v>
      </c>
      <c r="F146" s="23">
        <f>F136+F131+F126+F121+F116+F111+F106+F101+F96+F91+F86+F81+F76+F71+F66+F61+F56+F51+F46+F41+F36+F31+F26+F21+F141</f>
        <v>4048.67</v>
      </c>
      <c r="G146" s="23">
        <f t="shared" ref="G146:M147" si="31">G136+G131+G126+G121+G116+G111+G106+G101+G96+G91+G86+G81+G76+G71+G66+G61+G56+G51+G46+G41+G36+G31+G26+G21+G141</f>
        <v>0</v>
      </c>
      <c r="H146" s="23">
        <f t="shared" si="31"/>
        <v>0</v>
      </c>
      <c r="I146" s="23">
        <f t="shared" si="31"/>
        <v>0</v>
      </c>
      <c r="J146" s="23">
        <f t="shared" si="31"/>
        <v>0</v>
      </c>
      <c r="K146" s="23">
        <f t="shared" si="31"/>
        <v>0</v>
      </c>
      <c r="L146" s="23">
        <f t="shared" si="31"/>
        <v>0</v>
      </c>
      <c r="M146" s="23">
        <f t="shared" si="31"/>
        <v>0</v>
      </c>
    </row>
    <row r="147" spans="1:13" ht="20.399999999999999" x14ac:dyDescent="0.3">
      <c r="A147" s="47"/>
      <c r="B147" s="49"/>
      <c r="C147" s="52"/>
      <c r="D147" s="3" t="s">
        <v>14</v>
      </c>
      <c r="E147" s="22">
        <f t="shared" ref="E147:E153" si="32">SUM(F147:M147)</f>
        <v>144449.9</v>
      </c>
      <c r="F147" s="23">
        <f>F137+F132+F127+F122+F117+F112+F107+F102+F97+F92+F87+F82+F77+F72+F67+F62+F57+F52+F47+F42+F37+F32+F27+F22+F142</f>
        <v>449.9</v>
      </c>
      <c r="G147" s="23">
        <f t="shared" si="31"/>
        <v>0</v>
      </c>
      <c r="H147" s="23">
        <f t="shared" si="31"/>
        <v>0</v>
      </c>
      <c r="I147" s="23">
        <f t="shared" si="31"/>
        <v>12000</v>
      </c>
      <c r="J147" s="23">
        <f t="shared" si="31"/>
        <v>12000</v>
      </c>
      <c r="K147" s="23">
        <f t="shared" si="31"/>
        <v>18000</v>
      </c>
      <c r="L147" s="23">
        <f t="shared" si="31"/>
        <v>18000</v>
      </c>
      <c r="M147" s="23">
        <f t="shared" si="31"/>
        <v>84000</v>
      </c>
    </row>
    <row r="148" spans="1:13" ht="30.6" x14ac:dyDescent="0.3">
      <c r="A148" s="48"/>
      <c r="B148" s="49"/>
      <c r="C148" s="53"/>
      <c r="D148" s="3" t="s">
        <v>15</v>
      </c>
      <c r="E148" s="22">
        <f t="shared" si="32"/>
        <v>0</v>
      </c>
      <c r="F148" s="23">
        <f t="shared" ref="F148:M148" si="33">F138+F133+F128+F123+F118+F113+F108+F103+F98+F93+F88+F83+F78+F73+F68+F63+F58+F53+F48+F43+F38+F33+F28+F23</f>
        <v>0</v>
      </c>
      <c r="G148" s="23">
        <f t="shared" si="33"/>
        <v>0</v>
      </c>
      <c r="H148" s="23">
        <f t="shared" si="33"/>
        <v>0</v>
      </c>
      <c r="I148" s="23">
        <f t="shared" si="33"/>
        <v>0</v>
      </c>
      <c r="J148" s="23">
        <f t="shared" si="33"/>
        <v>0</v>
      </c>
      <c r="K148" s="23">
        <f t="shared" si="33"/>
        <v>0</v>
      </c>
      <c r="L148" s="23">
        <f t="shared" si="33"/>
        <v>0</v>
      </c>
      <c r="M148" s="23">
        <f t="shared" si="33"/>
        <v>0</v>
      </c>
    </row>
    <row r="149" spans="1:13" ht="14.4" customHeight="1" x14ac:dyDescent="0.3">
      <c r="A149" s="51"/>
      <c r="B149" s="63" t="s">
        <v>77</v>
      </c>
      <c r="C149" s="49"/>
      <c r="D149" s="3" t="s">
        <v>11</v>
      </c>
      <c r="E149" s="26">
        <f t="shared" si="32"/>
        <v>4498.57</v>
      </c>
      <c r="F149" s="27">
        <f t="shared" ref="F149:M149" si="34">SUM(F150:F153)</f>
        <v>4498.57</v>
      </c>
      <c r="G149" s="27">
        <f t="shared" si="34"/>
        <v>0</v>
      </c>
      <c r="H149" s="27">
        <f t="shared" si="34"/>
        <v>0</v>
      </c>
      <c r="I149" s="27">
        <f t="shared" si="34"/>
        <v>0</v>
      </c>
      <c r="J149" s="27">
        <f t="shared" si="34"/>
        <v>0</v>
      </c>
      <c r="K149" s="27">
        <f t="shared" si="34"/>
        <v>0</v>
      </c>
      <c r="L149" s="27">
        <f t="shared" si="34"/>
        <v>0</v>
      </c>
      <c r="M149" s="27">
        <f t="shared" si="34"/>
        <v>0</v>
      </c>
    </row>
    <row r="150" spans="1:13" ht="20.399999999999999" x14ac:dyDescent="0.3">
      <c r="A150" s="52"/>
      <c r="B150" s="64"/>
      <c r="C150" s="49"/>
      <c r="D150" s="3" t="s">
        <v>12</v>
      </c>
      <c r="E150" s="26">
        <f t="shared" si="32"/>
        <v>0</v>
      </c>
      <c r="F150" s="27">
        <f>F145</f>
        <v>0</v>
      </c>
      <c r="G150" s="27">
        <f t="shared" ref="G150:M150" si="35">G145</f>
        <v>0</v>
      </c>
      <c r="H150" s="27">
        <f t="shared" si="35"/>
        <v>0</v>
      </c>
      <c r="I150" s="27">
        <f t="shared" si="35"/>
        <v>0</v>
      </c>
      <c r="J150" s="27">
        <f t="shared" si="35"/>
        <v>0</v>
      </c>
      <c r="K150" s="27">
        <f t="shared" si="35"/>
        <v>0</v>
      </c>
      <c r="L150" s="27">
        <f t="shared" si="35"/>
        <v>0</v>
      </c>
      <c r="M150" s="27">
        <f t="shared" si="35"/>
        <v>0</v>
      </c>
    </row>
    <row r="151" spans="1:13" ht="30.6" x14ac:dyDescent="0.3">
      <c r="A151" s="52"/>
      <c r="B151" s="64"/>
      <c r="C151" s="49"/>
      <c r="D151" s="3" t="s">
        <v>13</v>
      </c>
      <c r="E151" s="26">
        <f t="shared" si="32"/>
        <v>4048.67</v>
      </c>
      <c r="F151" s="27">
        <f t="shared" ref="F151:M151" si="36">F146</f>
        <v>4048.67</v>
      </c>
      <c r="G151" s="27">
        <f t="shared" si="36"/>
        <v>0</v>
      </c>
      <c r="H151" s="27">
        <f t="shared" si="36"/>
        <v>0</v>
      </c>
      <c r="I151" s="27">
        <f t="shared" si="36"/>
        <v>0</v>
      </c>
      <c r="J151" s="27">
        <f t="shared" si="36"/>
        <v>0</v>
      </c>
      <c r="K151" s="27">
        <f t="shared" si="36"/>
        <v>0</v>
      </c>
      <c r="L151" s="27">
        <f t="shared" si="36"/>
        <v>0</v>
      </c>
      <c r="M151" s="27">
        <f t="shared" si="36"/>
        <v>0</v>
      </c>
    </row>
    <row r="152" spans="1:13" ht="36.6" customHeight="1" x14ac:dyDescent="0.3">
      <c r="A152" s="52"/>
      <c r="B152" s="64"/>
      <c r="C152" s="49"/>
      <c r="D152" s="3" t="s">
        <v>14</v>
      </c>
      <c r="E152" s="26">
        <f t="shared" si="32"/>
        <v>449.9</v>
      </c>
      <c r="F152" s="27">
        <f t="shared" ref="F152:M152" si="37">F147</f>
        <v>449.9</v>
      </c>
      <c r="G152" s="27">
        <f t="shared" si="37"/>
        <v>0</v>
      </c>
      <c r="H152" s="27">
        <f t="shared" si="37"/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</row>
    <row r="153" spans="1:13" ht="73.2" customHeight="1" x14ac:dyDescent="0.3">
      <c r="A153" s="53"/>
      <c r="B153" s="65"/>
      <c r="C153" s="49"/>
      <c r="D153" s="21" t="s">
        <v>15</v>
      </c>
      <c r="E153" s="26">
        <f t="shared" si="32"/>
        <v>0</v>
      </c>
      <c r="F153" s="27">
        <f t="shared" ref="F153:M153" si="38">F148</f>
        <v>0</v>
      </c>
      <c r="G153" s="27">
        <f t="shared" si="38"/>
        <v>0</v>
      </c>
      <c r="H153" s="27">
        <f t="shared" si="38"/>
        <v>0</v>
      </c>
      <c r="I153" s="27">
        <f t="shared" si="38"/>
        <v>0</v>
      </c>
      <c r="J153" s="27">
        <f t="shared" si="38"/>
        <v>0</v>
      </c>
      <c r="K153" s="27">
        <f t="shared" si="38"/>
        <v>0</v>
      </c>
      <c r="L153" s="27">
        <f t="shared" si="38"/>
        <v>0</v>
      </c>
      <c r="M153" s="27">
        <f t="shared" si="38"/>
        <v>0</v>
      </c>
    </row>
    <row r="154" spans="1:13" ht="23.4" customHeight="1" x14ac:dyDescent="0.3">
      <c r="A154" s="66" t="s">
        <v>79</v>
      </c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7"/>
    </row>
    <row r="155" spans="1:13" x14ac:dyDescent="0.3">
      <c r="A155" s="46" t="s">
        <v>87</v>
      </c>
      <c r="B155" s="46" t="s">
        <v>121</v>
      </c>
      <c r="C155" s="49" t="s">
        <v>78</v>
      </c>
      <c r="D155" s="3" t="s">
        <v>11</v>
      </c>
      <c r="E155" s="22">
        <f t="shared" ref="E155:E199" si="39">SUM(F155:M155)</f>
        <v>295</v>
      </c>
      <c r="F155" s="23">
        <f>SUM(F156:F159)</f>
        <v>295</v>
      </c>
      <c r="G155" s="28">
        <f t="shared" ref="G155:M155" si="40">SUM(G156:G159)</f>
        <v>0</v>
      </c>
      <c r="H155" s="28">
        <f t="shared" si="40"/>
        <v>0</v>
      </c>
      <c r="I155" s="28">
        <f t="shared" si="40"/>
        <v>0</v>
      </c>
      <c r="J155" s="28">
        <f t="shared" si="40"/>
        <v>0</v>
      </c>
      <c r="K155" s="28">
        <f t="shared" si="40"/>
        <v>0</v>
      </c>
      <c r="L155" s="28">
        <f t="shared" si="40"/>
        <v>0</v>
      </c>
      <c r="M155" s="28">
        <f t="shared" si="40"/>
        <v>0</v>
      </c>
    </row>
    <row r="156" spans="1:13" ht="20.399999999999999" x14ac:dyDescent="0.3">
      <c r="A156" s="47"/>
      <c r="B156" s="47"/>
      <c r="C156" s="49"/>
      <c r="D156" s="3" t="s">
        <v>12</v>
      </c>
      <c r="E156" s="22">
        <f t="shared" si="39"/>
        <v>0</v>
      </c>
      <c r="F156" s="23">
        <f>F161+F166+F171</f>
        <v>0</v>
      </c>
      <c r="G156" s="23">
        <f t="shared" ref="G156:M156" si="41">G161+G166+G171</f>
        <v>0</v>
      </c>
      <c r="H156" s="23">
        <f t="shared" si="41"/>
        <v>0</v>
      </c>
      <c r="I156" s="23">
        <f t="shared" si="41"/>
        <v>0</v>
      </c>
      <c r="J156" s="23">
        <f t="shared" si="41"/>
        <v>0</v>
      </c>
      <c r="K156" s="23">
        <f t="shared" si="41"/>
        <v>0</v>
      </c>
      <c r="L156" s="23">
        <f t="shared" si="41"/>
        <v>0</v>
      </c>
      <c r="M156" s="23">
        <f t="shared" si="41"/>
        <v>0</v>
      </c>
    </row>
    <row r="157" spans="1:13" ht="30.6" x14ac:dyDescent="0.3">
      <c r="A157" s="47"/>
      <c r="B157" s="47"/>
      <c r="C157" s="49"/>
      <c r="D157" s="3" t="s">
        <v>13</v>
      </c>
      <c r="E157" s="22">
        <f t="shared" si="39"/>
        <v>0</v>
      </c>
      <c r="F157" s="23">
        <f t="shared" ref="F157:M158" si="42">F162+F167+F172</f>
        <v>0</v>
      </c>
      <c r="G157" s="23">
        <f t="shared" si="42"/>
        <v>0</v>
      </c>
      <c r="H157" s="23">
        <f t="shared" si="42"/>
        <v>0</v>
      </c>
      <c r="I157" s="23">
        <f t="shared" si="42"/>
        <v>0</v>
      </c>
      <c r="J157" s="23">
        <f t="shared" si="42"/>
        <v>0</v>
      </c>
      <c r="K157" s="23">
        <f t="shared" si="42"/>
        <v>0</v>
      </c>
      <c r="L157" s="23">
        <f t="shared" si="42"/>
        <v>0</v>
      </c>
      <c r="M157" s="23">
        <f t="shared" si="42"/>
        <v>0</v>
      </c>
    </row>
    <row r="158" spans="1:13" ht="20.399999999999999" x14ac:dyDescent="0.3">
      <c r="A158" s="47"/>
      <c r="B158" s="47"/>
      <c r="C158" s="49"/>
      <c r="D158" s="3" t="s">
        <v>14</v>
      </c>
      <c r="E158" s="22">
        <f t="shared" si="39"/>
        <v>295</v>
      </c>
      <c r="F158" s="23">
        <f t="shared" si="42"/>
        <v>295</v>
      </c>
      <c r="G158" s="23">
        <f t="shared" si="42"/>
        <v>0</v>
      </c>
      <c r="H158" s="23">
        <f t="shared" si="42"/>
        <v>0</v>
      </c>
      <c r="I158" s="23">
        <f t="shared" si="42"/>
        <v>0</v>
      </c>
      <c r="J158" s="23">
        <f t="shared" si="42"/>
        <v>0</v>
      </c>
      <c r="K158" s="23">
        <f t="shared" si="42"/>
        <v>0</v>
      </c>
      <c r="L158" s="23">
        <f t="shared" si="42"/>
        <v>0</v>
      </c>
      <c r="M158" s="23">
        <f t="shared" si="42"/>
        <v>0</v>
      </c>
    </row>
    <row r="159" spans="1:13" ht="30.6" x14ac:dyDescent="0.3">
      <c r="A159" s="48"/>
      <c r="B159" s="48"/>
      <c r="C159" s="49"/>
      <c r="D159" s="3" t="s">
        <v>15</v>
      </c>
      <c r="E159" s="22">
        <f t="shared" si="39"/>
        <v>0</v>
      </c>
      <c r="F159" s="23">
        <f t="shared" ref="F159:M159" si="43">F179+F189</f>
        <v>0</v>
      </c>
      <c r="G159" s="23">
        <f t="shared" si="43"/>
        <v>0</v>
      </c>
      <c r="H159" s="23">
        <f t="shared" si="43"/>
        <v>0</v>
      </c>
      <c r="I159" s="23">
        <f t="shared" si="43"/>
        <v>0</v>
      </c>
      <c r="J159" s="23">
        <f t="shared" si="43"/>
        <v>0</v>
      </c>
      <c r="K159" s="23">
        <f t="shared" si="43"/>
        <v>0</v>
      </c>
      <c r="L159" s="23">
        <f t="shared" si="43"/>
        <v>0</v>
      </c>
      <c r="M159" s="23">
        <f t="shared" si="43"/>
        <v>0</v>
      </c>
    </row>
    <row r="160" spans="1:13" ht="18.600000000000001" customHeight="1" x14ac:dyDescent="0.3">
      <c r="A160" s="49" t="s">
        <v>120</v>
      </c>
      <c r="B160" s="68" t="s">
        <v>111</v>
      </c>
      <c r="C160" s="49" t="s">
        <v>78</v>
      </c>
      <c r="D160" s="3" t="s">
        <v>11</v>
      </c>
      <c r="E160" s="22">
        <f t="shared" si="39"/>
        <v>0</v>
      </c>
      <c r="F160" s="23">
        <f>SUM(F161:F164)</f>
        <v>0</v>
      </c>
      <c r="G160" s="28">
        <f t="shared" ref="G160:M160" si="44">SUM(G161:G164)</f>
        <v>0</v>
      </c>
      <c r="H160" s="28">
        <f t="shared" si="44"/>
        <v>0</v>
      </c>
      <c r="I160" s="28">
        <f t="shared" si="44"/>
        <v>0</v>
      </c>
      <c r="J160" s="28">
        <f t="shared" si="44"/>
        <v>0</v>
      </c>
      <c r="K160" s="28">
        <f t="shared" si="44"/>
        <v>0</v>
      </c>
      <c r="L160" s="28">
        <f t="shared" si="44"/>
        <v>0</v>
      </c>
      <c r="M160" s="28">
        <f t="shared" si="44"/>
        <v>0</v>
      </c>
    </row>
    <row r="161" spans="1:13" ht="20.399999999999999" x14ac:dyDescent="0.3">
      <c r="A161" s="49"/>
      <c r="B161" s="69"/>
      <c r="C161" s="49"/>
      <c r="D161" s="3" t="s">
        <v>12</v>
      </c>
      <c r="E161" s="22">
        <f t="shared" si="39"/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</row>
    <row r="162" spans="1:13" ht="30.6" x14ac:dyDescent="0.3">
      <c r="A162" s="49"/>
      <c r="B162" s="69"/>
      <c r="C162" s="49"/>
      <c r="D162" s="3" t="s">
        <v>13</v>
      </c>
      <c r="E162" s="22">
        <f t="shared" si="39"/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</row>
    <row r="163" spans="1:13" ht="20.399999999999999" x14ac:dyDescent="0.3">
      <c r="A163" s="49"/>
      <c r="B163" s="69"/>
      <c r="C163" s="49"/>
      <c r="D163" s="3" t="s">
        <v>14</v>
      </c>
      <c r="E163" s="22">
        <f t="shared" si="39"/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</row>
    <row r="164" spans="1:13" ht="30.6" x14ac:dyDescent="0.3">
      <c r="A164" s="49"/>
      <c r="B164" s="70"/>
      <c r="C164" s="49"/>
      <c r="D164" s="3" t="s">
        <v>15</v>
      </c>
      <c r="E164" s="22">
        <f t="shared" si="39"/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</row>
    <row r="165" spans="1:13" ht="28.2" customHeight="1" x14ac:dyDescent="0.3">
      <c r="A165" s="50" t="s">
        <v>124</v>
      </c>
      <c r="B165" s="46" t="s">
        <v>96</v>
      </c>
      <c r="C165" s="49" t="s">
        <v>78</v>
      </c>
      <c r="D165" s="3" t="s">
        <v>11</v>
      </c>
      <c r="E165" s="22">
        <f t="shared" si="39"/>
        <v>295</v>
      </c>
      <c r="F165" s="23">
        <f>SUM(F166:F169)</f>
        <v>295</v>
      </c>
      <c r="G165" s="28">
        <f t="shared" ref="G165:M165" si="45">SUM(G166:G169)</f>
        <v>0</v>
      </c>
      <c r="H165" s="28">
        <f t="shared" si="45"/>
        <v>0</v>
      </c>
      <c r="I165" s="28">
        <f t="shared" si="45"/>
        <v>0</v>
      </c>
      <c r="J165" s="28">
        <f t="shared" si="45"/>
        <v>0</v>
      </c>
      <c r="K165" s="28">
        <f t="shared" si="45"/>
        <v>0</v>
      </c>
      <c r="L165" s="28">
        <f t="shared" si="45"/>
        <v>0</v>
      </c>
      <c r="M165" s="28">
        <f t="shared" si="45"/>
        <v>0</v>
      </c>
    </row>
    <row r="166" spans="1:13" ht="20.399999999999999" x14ac:dyDescent="0.3">
      <c r="A166" s="47"/>
      <c r="B166" s="47"/>
      <c r="C166" s="49"/>
      <c r="D166" s="3" t="s">
        <v>12</v>
      </c>
      <c r="E166" s="22">
        <f t="shared" si="39"/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</row>
    <row r="167" spans="1:13" ht="30.6" x14ac:dyDescent="0.3">
      <c r="A167" s="47"/>
      <c r="B167" s="47"/>
      <c r="C167" s="49"/>
      <c r="D167" s="3" t="s">
        <v>13</v>
      </c>
      <c r="E167" s="22">
        <f t="shared" si="39"/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</row>
    <row r="168" spans="1:13" ht="20.399999999999999" x14ac:dyDescent="0.3">
      <c r="A168" s="47"/>
      <c r="B168" s="47"/>
      <c r="C168" s="49"/>
      <c r="D168" s="3" t="s">
        <v>14</v>
      </c>
      <c r="E168" s="22">
        <f t="shared" si="39"/>
        <v>295</v>
      </c>
      <c r="F168" s="23">
        <v>295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</row>
    <row r="169" spans="1:13" ht="30.6" x14ac:dyDescent="0.3">
      <c r="A169" s="48"/>
      <c r="B169" s="48"/>
      <c r="C169" s="49"/>
      <c r="D169" s="3" t="s">
        <v>15</v>
      </c>
      <c r="E169" s="22">
        <f t="shared" si="39"/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</row>
    <row r="170" spans="1:13" ht="14.4" customHeight="1" x14ac:dyDescent="0.3">
      <c r="A170" s="50" t="s">
        <v>125</v>
      </c>
      <c r="B170" s="49" t="s">
        <v>95</v>
      </c>
      <c r="C170" s="46" t="s">
        <v>78</v>
      </c>
      <c r="D170" s="3" t="s">
        <v>11</v>
      </c>
      <c r="E170" s="22">
        <f t="shared" si="39"/>
        <v>0</v>
      </c>
      <c r="F170" s="23">
        <f>SUM(F171:F174)</f>
        <v>0</v>
      </c>
      <c r="G170" s="28">
        <f t="shared" ref="G170:M170" si="46">SUM(G171:G174)</f>
        <v>0</v>
      </c>
      <c r="H170" s="28">
        <f t="shared" si="46"/>
        <v>0</v>
      </c>
      <c r="I170" s="28">
        <f t="shared" si="46"/>
        <v>0</v>
      </c>
      <c r="J170" s="28">
        <f t="shared" si="46"/>
        <v>0</v>
      </c>
      <c r="K170" s="28">
        <f t="shared" si="46"/>
        <v>0</v>
      </c>
      <c r="L170" s="28">
        <f t="shared" si="46"/>
        <v>0</v>
      </c>
      <c r="M170" s="28">
        <f t="shared" si="46"/>
        <v>0</v>
      </c>
    </row>
    <row r="171" spans="1:13" ht="20.399999999999999" x14ac:dyDescent="0.3">
      <c r="A171" s="47"/>
      <c r="B171" s="49"/>
      <c r="C171" s="47"/>
      <c r="D171" s="3" t="s">
        <v>12</v>
      </c>
      <c r="E171" s="22">
        <f t="shared" si="39"/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</row>
    <row r="172" spans="1:13" ht="30.6" x14ac:dyDescent="0.3">
      <c r="A172" s="47"/>
      <c r="B172" s="49"/>
      <c r="C172" s="47"/>
      <c r="D172" s="3" t="s">
        <v>13</v>
      </c>
      <c r="E172" s="22">
        <f t="shared" si="39"/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</row>
    <row r="173" spans="1:13" ht="20.399999999999999" x14ac:dyDescent="0.3">
      <c r="A173" s="47"/>
      <c r="B173" s="49"/>
      <c r="C173" s="47"/>
      <c r="D173" s="3" t="s">
        <v>14</v>
      </c>
      <c r="E173" s="22">
        <f t="shared" si="39"/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</row>
    <row r="174" spans="1:13" ht="30.6" x14ac:dyDescent="0.3">
      <c r="A174" s="48"/>
      <c r="B174" s="49"/>
      <c r="C174" s="48"/>
      <c r="D174" s="3" t="s">
        <v>15</v>
      </c>
      <c r="E174" s="22">
        <f t="shared" si="39"/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</row>
    <row r="175" spans="1:13" ht="14.4" customHeight="1" x14ac:dyDescent="0.3">
      <c r="A175" s="49" t="s">
        <v>88</v>
      </c>
      <c r="B175" s="46" t="s">
        <v>84</v>
      </c>
      <c r="C175" s="46" t="s">
        <v>78</v>
      </c>
      <c r="D175" s="3" t="s">
        <v>11</v>
      </c>
      <c r="E175" s="29">
        <f t="shared" si="39"/>
        <v>86121.53</v>
      </c>
      <c r="F175" s="27">
        <f>SUM(F176:F179)</f>
        <v>14916.93</v>
      </c>
      <c r="G175" s="28">
        <f t="shared" ref="G175:M175" si="47">SUM(G176:G179)</f>
        <v>14469.7</v>
      </c>
      <c r="H175" s="28">
        <f t="shared" si="47"/>
        <v>11734.9</v>
      </c>
      <c r="I175" s="28">
        <f t="shared" si="47"/>
        <v>15000</v>
      </c>
      <c r="J175" s="28">
        <f t="shared" si="47"/>
        <v>15000</v>
      </c>
      <c r="K175" s="28">
        <f t="shared" si="47"/>
        <v>15000</v>
      </c>
      <c r="L175" s="28">
        <f t="shared" si="47"/>
        <v>0</v>
      </c>
      <c r="M175" s="28">
        <f t="shared" si="47"/>
        <v>0</v>
      </c>
    </row>
    <row r="176" spans="1:13" ht="20.399999999999999" x14ac:dyDescent="0.3">
      <c r="A176" s="49"/>
      <c r="B176" s="47"/>
      <c r="C176" s="47"/>
      <c r="D176" s="3" t="s">
        <v>12</v>
      </c>
      <c r="E176" s="29">
        <f t="shared" si="39"/>
        <v>5235.84</v>
      </c>
      <c r="F176" s="27">
        <f>F181+F186+F191</f>
        <v>5235.84</v>
      </c>
      <c r="G176" s="27">
        <f t="shared" ref="G176:M176" si="48">G181+G186+G191</f>
        <v>0</v>
      </c>
      <c r="H176" s="27">
        <f t="shared" si="48"/>
        <v>0</v>
      </c>
      <c r="I176" s="27">
        <f t="shared" si="48"/>
        <v>0</v>
      </c>
      <c r="J176" s="27">
        <f t="shared" si="48"/>
        <v>0</v>
      </c>
      <c r="K176" s="27">
        <f t="shared" si="48"/>
        <v>0</v>
      </c>
      <c r="L176" s="27">
        <f t="shared" si="48"/>
        <v>0</v>
      </c>
      <c r="M176" s="27">
        <f t="shared" si="48"/>
        <v>0</v>
      </c>
    </row>
    <row r="177" spans="1:13" ht="131.4" customHeight="1" x14ac:dyDescent="0.3">
      <c r="A177" s="49"/>
      <c r="B177" s="47"/>
      <c r="C177" s="47"/>
      <c r="D177" s="3" t="s">
        <v>13</v>
      </c>
      <c r="E177" s="29">
        <f t="shared" si="39"/>
        <v>31773.49</v>
      </c>
      <c r="F177" s="27">
        <f t="shared" ref="F177:M177" si="49">F182+F187+F192</f>
        <v>8189.39</v>
      </c>
      <c r="G177" s="27">
        <f t="shared" si="49"/>
        <v>13022.7</v>
      </c>
      <c r="H177" s="27">
        <f t="shared" si="49"/>
        <v>10561.4</v>
      </c>
      <c r="I177" s="27">
        <f t="shared" si="49"/>
        <v>0</v>
      </c>
      <c r="J177" s="27">
        <f t="shared" si="49"/>
        <v>0</v>
      </c>
      <c r="K177" s="27">
        <f t="shared" si="49"/>
        <v>0</v>
      </c>
      <c r="L177" s="27">
        <f t="shared" si="49"/>
        <v>0</v>
      </c>
      <c r="M177" s="27">
        <f t="shared" si="49"/>
        <v>0</v>
      </c>
    </row>
    <row r="178" spans="1:13" ht="20.399999999999999" x14ac:dyDescent="0.3">
      <c r="A178" s="49"/>
      <c r="B178" s="47"/>
      <c r="C178" s="47"/>
      <c r="D178" s="3" t="s">
        <v>14</v>
      </c>
      <c r="E178" s="29">
        <f t="shared" si="39"/>
        <v>49112.2</v>
      </c>
      <c r="F178" s="27">
        <f t="shared" ref="F178:M178" si="50">F183+F188+F193</f>
        <v>1491.7</v>
      </c>
      <c r="G178" s="27">
        <f t="shared" si="50"/>
        <v>1447</v>
      </c>
      <c r="H178" s="27">
        <f t="shared" si="50"/>
        <v>1173.5</v>
      </c>
      <c r="I178" s="27">
        <f t="shared" si="50"/>
        <v>15000</v>
      </c>
      <c r="J178" s="27">
        <f t="shared" si="50"/>
        <v>15000</v>
      </c>
      <c r="K178" s="27">
        <f t="shared" si="50"/>
        <v>15000</v>
      </c>
      <c r="L178" s="27">
        <f t="shared" si="50"/>
        <v>0</v>
      </c>
      <c r="M178" s="27">
        <f t="shared" si="50"/>
        <v>0</v>
      </c>
    </row>
    <row r="179" spans="1:13" ht="40.200000000000003" customHeight="1" x14ac:dyDescent="0.3">
      <c r="A179" s="49"/>
      <c r="B179" s="48"/>
      <c r="C179" s="48"/>
      <c r="D179" s="3" t="s">
        <v>15</v>
      </c>
      <c r="E179" s="29">
        <f t="shared" si="39"/>
        <v>0</v>
      </c>
      <c r="F179" s="27">
        <f t="shared" ref="F179:M179" si="51">F184+F189+F194</f>
        <v>0</v>
      </c>
      <c r="G179" s="27">
        <f t="shared" si="51"/>
        <v>0</v>
      </c>
      <c r="H179" s="27">
        <f t="shared" si="51"/>
        <v>0</v>
      </c>
      <c r="I179" s="27">
        <f t="shared" si="51"/>
        <v>0</v>
      </c>
      <c r="J179" s="27">
        <f t="shared" si="51"/>
        <v>0</v>
      </c>
      <c r="K179" s="27">
        <f t="shared" si="51"/>
        <v>0</v>
      </c>
      <c r="L179" s="27">
        <f t="shared" si="51"/>
        <v>0</v>
      </c>
      <c r="M179" s="27">
        <f t="shared" si="51"/>
        <v>0</v>
      </c>
    </row>
    <row r="180" spans="1:13" ht="18.600000000000001" customHeight="1" x14ac:dyDescent="0.3">
      <c r="A180" s="49" t="s">
        <v>122</v>
      </c>
      <c r="B180" s="68" t="s">
        <v>111</v>
      </c>
      <c r="C180" s="49" t="s">
        <v>78</v>
      </c>
      <c r="D180" s="3" t="s">
        <v>11</v>
      </c>
      <c r="E180" s="29">
        <f t="shared" si="39"/>
        <v>41121.53</v>
      </c>
      <c r="F180" s="27">
        <f t="shared" ref="F180:M180" si="52">SUM(F181:F184)</f>
        <v>14916.93</v>
      </c>
      <c r="G180" s="23">
        <f t="shared" si="52"/>
        <v>14469.7</v>
      </c>
      <c r="H180" s="23">
        <f t="shared" si="52"/>
        <v>11734.9</v>
      </c>
      <c r="I180" s="23">
        <f t="shared" si="52"/>
        <v>0</v>
      </c>
      <c r="J180" s="23">
        <f t="shared" si="52"/>
        <v>0</v>
      </c>
      <c r="K180" s="23">
        <f t="shared" si="52"/>
        <v>0</v>
      </c>
      <c r="L180" s="23">
        <f t="shared" si="52"/>
        <v>0</v>
      </c>
      <c r="M180" s="23">
        <f t="shared" si="52"/>
        <v>0</v>
      </c>
    </row>
    <row r="181" spans="1:13" ht="20.399999999999999" x14ac:dyDescent="0.3">
      <c r="A181" s="49"/>
      <c r="B181" s="69"/>
      <c r="C181" s="49"/>
      <c r="D181" s="3" t="s">
        <v>12</v>
      </c>
      <c r="E181" s="29">
        <f t="shared" si="39"/>
        <v>5235.84</v>
      </c>
      <c r="F181" s="27">
        <f>7429.9735-2194134.86/1000</f>
        <v>5235.84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</row>
    <row r="182" spans="1:13" ht="30.6" x14ac:dyDescent="0.3">
      <c r="A182" s="49"/>
      <c r="B182" s="69"/>
      <c r="C182" s="49"/>
      <c r="D182" s="3" t="s">
        <v>13</v>
      </c>
      <c r="E182" s="29">
        <f t="shared" si="39"/>
        <v>31773.49</v>
      </c>
      <c r="F182" s="27">
        <f>11621.24-3431851.96/1000</f>
        <v>8189.39</v>
      </c>
      <c r="G182" s="23">
        <f>9115.9+3906.8</f>
        <v>13022.7</v>
      </c>
      <c r="H182" s="23">
        <f>7393+3168.4</f>
        <v>10561.4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</row>
    <row r="183" spans="1:13" ht="20.399999999999999" x14ac:dyDescent="0.3">
      <c r="A183" s="49"/>
      <c r="B183" s="69"/>
      <c r="C183" s="49"/>
      <c r="D183" s="3" t="s">
        <v>14</v>
      </c>
      <c r="E183" s="29">
        <f t="shared" si="39"/>
        <v>4112.2</v>
      </c>
      <c r="F183" s="27">
        <f>1529.2+543.8+43.9-625.2</f>
        <v>1491.7</v>
      </c>
      <c r="G183" s="28">
        <v>1447</v>
      </c>
      <c r="H183" s="28">
        <v>1173.5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</row>
    <row r="184" spans="1:13" ht="30.6" x14ac:dyDescent="0.3">
      <c r="A184" s="49"/>
      <c r="B184" s="70"/>
      <c r="C184" s="49"/>
      <c r="D184" s="3" t="s">
        <v>15</v>
      </c>
      <c r="E184" s="29">
        <f t="shared" si="39"/>
        <v>0</v>
      </c>
      <c r="F184" s="27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</row>
    <row r="185" spans="1:13" ht="14.4" customHeight="1" x14ac:dyDescent="0.3">
      <c r="A185" s="50" t="s">
        <v>127</v>
      </c>
      <c r="B185" s="51" t="s">
        <v>132</v>
      </c>
      <c r="C185" s="46" t="s">
        <v>78</v>
      </c>
      <c r="D185" s="3" t="s">
        <v>11</v>
      </c>
      <c r="E185" s="29">
        <f t="shared" si="39"/>
        <v>0</v>
      </c>
      <c r="F185" s="27">
        <f t="shared" ref="F185:M185" si="53">SUM(F186:F189)</f>
        <v>0</v>
      </c>
      <c r="G185" s="27">
        <f t="shared" si="53"/>
        <v>0</v>
      </c>
      <c r="H185" s="27">
        <f t="shared" si="53"/>
        <v>0</v>
      </c>
      <c r="I185" s="27">
        <f t="shared" si="53"/>
        <v>0</v>
      </c>
      <c r="J185" s="27">
        <f t="shared" si="53"/>
        <v>0</v>
      </c>
      <c r="K185" s="27">
        <f t="shared" si="53"/>
        <v>0</v>
      </c>
      <c r="L185" s="27">
        <f t="shared" si="53"/>
        <v>0</v>
      </c>
      <c r="M185" s="27">
        <f t="shared" si="53"/>
        <v>0</v>
      </c>
    </row>
    <row r="186" spans="1:13" ht="20.399999999999999" x14ac:dyDescent="0.3">
      <c r="A186" s="47"/>
      <c r="B186" s="52"/>
      <c r="C186" s="47"/>
      <c r="D186" s="3" t="s">
        <v>12</v>
      </c>
      <c r="E186" s="29">
        <f t="shared" si="39"/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</row>
    <row r="187" spans="1:13" ht="30.6" x14ac:dyDescent="0.3">
      <c r="A187" s="47"/>
      <c r="B187" s="52"/>
      <c r="C187" s="47"/>
      <c r="D187" s="3" t="s">
        <v>13</v>
      </c>
      <c r="E187" s="29">
        <f t="shared" si="39"/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</row>
    <row r="188" spans="1:13" ht="20.399999999999999" x14ac:dyDescent="0.3">
      <c r="A188" s="47"/>
      <c r="B188" s="52"/>
      <c r="C188" s="47"/>
      <c r="D188" s="3" t="s">
        <v>14</v>
      </c>
      <c r="E188" s="29">
        <f t="shared" si="39"/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</row>
    <row r="189" spans="1:13" ht="30.6" x14ac:dyDescent="0.3">
      <c r="A189" s="48"/>
      <c r="B189" s="53"/>
      <c r="C189" s="48"/>
      <c r="D189" s="3" t="s">
        <v>15</v>
      </c>
      <c r="E189" s="29">
        <f t="shared" si="39"/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</row>
    <row r="190" spans="1:13" ht="14.4" customHeight="1" x14ac:dyDescent="0.3">
      <c r="A190" s="30"/>
      <c r="B190" s="46" t="s">
        <v>95</v>
      </c>
      <c r="C190" s="49" t="s">
        <v>78</v>
      </c>
      <c r="D190" s="3" t="s">
        <v>11</v>
      </c>
      <c r="E190" s="29">
        <f t="shared" si="39"/>
        <v>45000</v>
      </c>
      <c r="F190" s="27">
        <f t="shared" ref="F190:L190" si="54">SUM(F191:F194)</f>
        <v>0</v>
      </c>
      <c r="G190" s="23">
        <f t="shared" si="54"/>
        <v>0</v>
      </c>
      <c r="H190" s="23">
        <f t="shared" si="54"/>
        <v>0</v>
      </c>
      <c r="I190" s="23">
        <f t="shared" si="54"/>
        <v>15000</v>
      </c>
      <c r="J190" s="23">
        <f t="shared" si="54"/>
        <v>15000</v>
      </c>
      <c r="K190" s="23">
        <f t="shared" si="54"/>
        <v>15000</v>
      </c>
      <c r="L190" s="23">
        <f t="shared" si="54"/>
        <v>0</v>
      </c>
      <c r="M190" s="23">
        <f>SUM(M191:M194)</f>
        <v>0</v>
      </c>
    </row>
    <row r="191" spans="1:13" ht="20.399999999999999" x14ac:dyDescent="0.3">
      <c r="A191" s="30"/>
      <c r="B191" s="47"/>
      <c r="C191" s="49"/>
      <c r="D191" s="3" t="s">
        <v>12</v>
      </c>
      <c r="E191" s="29">
        <f t="shared" si="39"/>
        <v>0</v>
      </c>
      <c r="F191" s="27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</row>
    <row r="192" spans="1:13" ht="30.6" x14ac:dyDescent="0.3">
      <c r="A192" s="30" t="s">
        <v>131</v>
      </c>
      <c r="B192" s="47"/>
      <c r="C192" s="49"/>
      <c r="D192" s="3" t="s">
        <v>13</v>
      </c>
      <c r="E192" s="29">
        <f t="shared" si="39"/>
        <v>0</v>
      </c>
      <c r="F192" s="27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</row>
    <row r="193" spans="1:13" ht="20.399999999999999" x14ac:dyDescent="0.3">
      <c r="A193" s="30"/>
      <c r="B193" s="47"/>
      <c r="C193" s="49"/>
      <c r="D193" s="3" t="s">
        <v>14</v>
      </c>
      <c r="E193" s="29">
        <f t="shared" si="39"/>
        <v>45000</v>
      </c>
      <c r="F193" s="27">
        <v>0</v>
      </c>
      <c r="G193" s="23">
        <v>0</v>
      </c>
      <c r="H193" s="23">
        <v>0</v>
      </c>
      <c r="I193" s="23">
        <v>15000</v>
      </c>
      <c r="J193" s="24">
        <v>15000</v>
      </c>
      <c r="K193" s="24">
        <v>15000</v>
      </c>
      <c r="L193" s="23">
        <v>0</v>
      </c>
      <c r="M193" s="23">
        <v>0</v>
      </c>
    </row>
    <row r="194" spans="1:13" ht="30.6" x14ac:dyDescent="0.3">
      <c r="A194" s="30"/>
      <c r="B194" s="48"/>
      <c r="C194" s="49"/>
      <c r="D194" s="3" t="s">
        <v>15</v>
      </c>
      <c r="E194" s="29">
        <f t="shared" si="39"/>
        <v>0</v>
      </c>
      <c r="F194" s="27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</row>
    <row r="195" spans="1:13" ht="14.4" customHeight="1" x14ac:dyDescent="0.3">
      <c r="A195" s="4"/>
      <c r="B195" s="49" t="s">
        <v>71</v>
      </c>
      <c r="C195" s="51" t="s">
        <v>78</v>
      </c>
      <c r="D195" s="3" t="s">
        <v>11</v>
      </c>
      <c r="E195" s="29">
        <f t="shared" si="39"/>
        <v>86416.53</v>
      </c>
      <c r="F195" s="27">
        <f t="shared" ref="F195:M195" si="55">SUM(F196:F199)</f>
        <v>15211.93</v>
      </c>
      <c r="G195" s="23">
        <f t="shared" si="55"/>
        <v>14469.7</v>
      </c>
      <c r="H195" s="23">
        <f t="shared" si="55"/>
        <v>11734.9</v>
      </c>
      <c r="I195" s="23">
        <f t="shared" si="55"/>
        <v>15000</v>
      </c>
      <c r="J195" s="23">
        <f t="shared" si="55"/>
        <v>15000</v>
      </c>
      <c r="K195" s="23">
        <f t="shared" si="55"/>
        <v>15000</v>
      </c>
      <c r="L195" s="23">
        <f t="shared" si="55"/>
        <v>0</v>
      </c>
      <c r="M195" s="23">
        <f t="shared" si="55"/>
        <v>0</v>
      </c>
    </row>
    <row r="196" spans="1:13" ht="20.399999999999999" x14ac:dyDescent="0.3">
      <c r="A196" s="5"/>
      <c r="B196" s="49"/>
      <c r="C196" s="52"/>
      <c r="D196" s="3" t="s">
        <v>12</v>
      </c>
      <c r="E196" s="29">
        <f t="shared" si="39"/>
        <v>5235.84</v>
      </c>
      <c r="F196" s="27">
        <f>F156+F176</f>
        <v>5235.84</v>
      </c>
      <c r="G196" s="27">
        <f t="shared" ref="G196:M198" si="56">G156+G176</f>
        <v>0</v>
      </c>
      <c r="H196" s="27">
        <f t="shared" si="56"/>
        <v>0</v>
      </c>
      <c r="I196" s="27">
        <f t="shared" si="56"/>
        <v>0</v>
      </c>
      <c r="J196" s="27">
        <f t="shared" si="56"/>
        <v>0</v>
      </c>
      <c r="K196" s="27">
        <f t="shared" si="56"/>
        <v>0</v>
      </c>
      <c r="L196" s="27">
        <f t="shared" si="56"/>
        <v>0</v>
      </c>
      <c r="M196" s="27">
        <f t="shared" si="56"/>
        <v>0</v>
      </c>
    </row>
    <row r="197" spans="1:13" ht="30.6" x14ac:dyDescent="0.3">
      <c r="A197" s="5"/>
      <c r="B197" s="49"/>
      <c r="C197" s="52"/>
      <c r="D197" s="3" t="s">
        <v>13</v>
      </c>
      <c r="E197" s="29">
        <f t="shared" si="39"/>
        <v>31773.49</v>
      </c>
      <c r="F197" s="27">
        <f>F157+F177</f>
        <v>8189.39</v>
      </c>
      <c r="G197" s="27">
        <f t="shared" si="56"/>
        <v>13022.7</v>
      </c>
      <c r="H197" s="27">
        <f t="shared" si="56"/>
        <v>10561.4</v>
      </c>
      <c r="I197" s="27">
        <f t="shared" si="56"/>
        <v>0</v>
      </c>
      <c r="J197" s="27">
        <f t="shared" si="56"/>
        <v>0</v>
      </c>
      <c r="K197" s="27">
        <f t="shared" si="56"/>
        <v>0</v>
      </c>
      <c r="L197" s="27">
        <f t="shared" si="56"/>
        <v>0</v>
      </c>
      <c r="M197" s="27">
        <f t="shared" si="56"/>
        <v>0</v>
      </c>
    </row>
    <row r="198" spans="1:13" ht="20.399999999999999" x14ac:dyDescent="0.3">
      <c r="A198" s="5"/>
      <c r="B198" s="49"/>
      <c r="C198" s="52"/>
      <c r="D198" s="3" t="s">
        <v>14</v>
      </c>
      <c r="E198" s="29">
        <f t="shared" si="39"/>
        <v>49407.199999999997</v>
      </c>
      <c r="F198" s="27">
        <f>F158+F178</f>
        <v>1786.7</v>
      </c>
      <c r="G198" s="27">
        <f t="shared" si="56"/>
        <v>1447</v>
      </c>
      <c r="H198" s="27">
        <f t="shared" si="56"/>
        <v>1173.5</v>
      </c>
      <c r="I198" s="27">
        <f t="shared" si="56"/>
        <v>15000</v>
      </c>
      <c r="J198" s="27">
        <f t="shared" si="56"/>
        <v>15000</v>
      </c>
      <c r="K198" s="27">
        <f t="shared" si="56"/>
        <v>15000</v>
      </c>
      <c r="L198" s="27">
        <f t="shared" si="56"/>
        <v>0</v>
      </c>
      <c r="M198" s="27">
        <f t="shared" si="56"/>
        <v>0</v>
      </c>
    </row>
    <row r="199" spans="1:13" ht="30.6" x14ac:dyDescent="0.3">
      <c r="A199" s="6"/>
      <c r="B199" s="49"/>
      <c r="C199" s="53"/>
      <c r="D199" s="3" t="s">
        <v>15</v>
      </c>
      <c r="E199" s="29">
        <f t="shared" si="39"/>
        <v>0</v>
      </c>
      <c r="F199" s="27">
        <f>F194+F184</f>
        <v>0</v>
      </c>
      <c r="G199" s="23">
        <f t="shared" ref="G199:M199" si="57">G194+G184</f>
        <v>0</v>
      </c>
      <c r="H199" s="23">
        <f t="shared" si="57"/>
        <v>0</v>
      </c>
      <c r="I199" s="23">
        <f t="shared" si="57"/>
        <v>0</v>
      </c>
      <c r="J199" s="23">
        <f t="shared" si="57"/>
        <v>0</v>
      </c>
      <c r="K199" s="23">
        <f t="shared" si="57"/>
        <v>0</v>
      </c>
      <c r="L199" s="23">
        <f t="shared" si="57"/>
        <v>0</v>
      </c>
      <c r="M199" s="23">
        <f t="shared" si="57"/>
        <v>0</v>
      </c>
    </row>
    <row r="200" spans="1:13" ht="14.4" customHeight="1" x14ac:dyDescent="0.3">
      <c r="A200" s="4"/>
      <c r="B200" s="46" t="s">
        <v>68</v>
      </c>
      <c r="C200" s="51" t="s">
        <v>78</v>
      </c>
      <c r="D200" s="3" t="s">
        <v>11</v>
      </c>
      <c r="E200" s="29">
        <f>SUM(F200:M200)</f>
        <v>86121.53</v>
      </c>
      <c r="F200" s="27">
        <f t="shared" ref="F200:M200" si="58">SUM(F201:F204)</f>
        <v>14916.93</v>
      </c>
      <c r="G200" s="23">
        <f t="shared" si="58"/>
        <v>14469.7</v>
      </c>
      <c r="H200" s="23">
        <f t="shared" si="58"/>
        <v>11734.9</v>
      </c>
      <c r="I200" s="23">
        <f t="shared" si="58"/>
        <v>15000</v>
      </c>
      <c r="J200" s="23">
        <f t="shared" si="58"/>
        <v>15000</v>
      </c>
      <c r="K200" s="23">
        <f t="shared" si="58"/>
        <v>15000</v>
      </c>
      <c r="L200" s="23">
        <f t="shared" si="58"/>
        <v>0</v>
      </c>
      <c r="M200" s="23">
        <f t="shared" si="58"/>
        <v>0</v>
      </c>
    </row>
    <row r="201" spans="1:13" ht="20.399999999999999" x14ac:dyDescent="0.3">
      <c r="A201" s="5"/>
      <c r="B201" s="47"/>
      <c r="C201" s="52"/>
      <c r="D201" s="3" t="s">
        <v>12</v>
      </c>
      <c r="E201" s="29">
        <f>SUM(F201:M201)</f>
        <v>5235.84</v>
      </c>
      <c r="F201" s="27">
        <f>F176</f>
        <v>5235.84</v>
      </c>
      <c r="G201" s="27">
        <f t="shared" ref="G201:M201" si="59">G176</f>
        <v>0</v>
      </c>
      <c r="H201" s="27">
        <f t="shared" si="59"/>
        <v>0</v>
      </c>
      <c r="I201" s="27">
        <f t="shared" si="59"/>
        <v>0</v>
      </c>
      <c r="J201" s="27">
        <f t="shared" si="59"/>
        <v>0</v>
      </c>
      <c r="K201" s="27">
        <f t="shared" si="59"/>
        <v>0</v>
      </c>
      <c r="L201" s="27">
        <f t="shared" si="59"/>
        <v>0</v>
      </c>
      <c r="M201" s="27">
        <f t="shared" si="59"/>
        <v>0</v>
      </c>
    </row>
    <row r="202" spans="1:13" ht="30.6" x14ac:dyDescent="0.3">
      <c r="A202" s="5"/>
      <c r="B202" s="47"/>
      <c r="C202" s="52"/>
      <c r="D202" s="3" t="s">
        <v>13</v>
      </c>
      <c r="E202" s="29">
        <f>SUM(F202:M202)</f>
        <v>31773.49</v>
      </c>
      <c r="F202" s="27">
        <f t="shared" ref="F202:M203" si="60">F177</f>
        <v>8189.39</v>
      </c>
      <c r="G202" s="27">
        <f t="shared" si="60"/>
        <v>13022.7</v>
      </c>
      <c r="H202" s="27">
        <f t="shared" si="60"/>
        <v>10561.4</v>
      </c>
      <c r="I202" s="27">
        <f t="shared" si="60"/>
        <v>0</v>
      </c>
      <c r="J202" s="27">
        <f t="shared" si="60"/>
        <v>0</v>
      </c>
      <c r="K202" s="27">
        <f t="shared" si="60"/>
        <v>0</v>
      </c>
      <c r="L202" s="27">
        <f t="shared" si="60"/>
        <v>0</v>
      </c>
      <c r="M202" s="27">
        <f t="shared" si="60"/>
        <v>0</v>
      </c>
    </row>
    <row r="203" spans="1:13" ht="20.399999999999999" x14ac:dyDescent="0.3">
      <c r="A203" s="5"/>
      <c r="B203" s="47"/>
      <c r="C203" s="52"/>
      <c r="D203" s="3" t="s">
        <v>14</v>
      </c>
      <c r="E203" s="29">
        <f>SUM(F203:M203)</f>
        <v>49112.2</v>
      </c>
      <c r="F203" s="27">
        <f t="shared" si="60"/>
        <v>1491.7</v>
      </c>
      <c r="G203" s="27">
        <f t="shared" si="60"/>
        <v>1447</v>
      </c>
      <c r="H203" s="27">
        <f t="shared" si="60"/>
        <v>1173.5</v>
      </c>
      <c r="I203" s="27">
        <f t="shared" si="60"/>
        <v>15000</v>
      </c>
      <c r="J203" s="27">
        <f t="shared" si="60"/>
        <v>15000</v>
      </c>
      <c r="K203" s="27">
        <f t="shared" si="60"/>
        <v>15000</v>
      </c>
      <c r="L203" s="27">
        <f t="shared" si="60"/>
        <v>0</v>
      </c>
      <c r="M203" s="27">
        <f t="shared" si="60"/>
        <v>0</v>
      </c>
    </row>
    <row r="204" spans="1:13" ht="82.2" customHeight="1" x14ac:dyDescent="0.3">
      <c r="A204" s="6"/>
      <c r="B204" s="48"/>
      <c r="C204" s="53"/>
      <c r="D204" s="3" t="s">
        <v>15</v>
      </c>
      <c r="E204" s="29">
        <f>SUM(F204:M204)</f>
        <v>0</v>
      </c>
      <c r="F204" s="27">
        <f>F199</f>
        <v>0</v>
      </c>
      <c r="G204" s="23">
        <f t="shared" ref="G204:M204" si="61">G199</f>
        <v>0</v>
      </c>
      <c r="H204" s="23">
        <f t="shared" si="61"/>
        <v>0</v>
      </c>
      <c r="I204" s="23">
        <f t="shared" si="61"/>
        <v>0</v>
      </c>
      <c r="J204" s="23">
        <f t="shared" si="61"/>
        <v>0</v>
      </c>
      <c r="K204" s="23">
        <f t="shared" si="61"/>
        <v>0</v>
      </c>
      <c r="L204" s="23">
        <f t="shared" si="61"/>
        <v>0</v>
      </c>
      <c r="M204" s="23">
        <f t="shared" si="61"/>
        <v>0</v>
      </c>
    </row>
    <row r="205" spans="1:13" ht="28.95" customHeight="1" x14ac:dyDescent="0.3">
      <c r="A205" s="59" t="s">
        <v>16</v>
      </c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1"/>
    </row>
    <row r="206" spans="1:13" ht="24" hidden="1" customHeight="1" x14ac:dyDescent="0.3">
      <c r="A206" s="49">
        <v>3</v>
      </c>
      <c r="B206" s="49" t="s">
        <v>112</v>
      </c>
      <c r="C206" s="49" t="s">
        <v>43</v>
      </c>
      <c r="D206" s="3" t="s">
        <v>11</v>
      </c>
      <c r="E206" s="12">
        <f t="shared" ref="E206:E210" si="62">SUM(F206:M206)</f>
        <v>1598251.29</v>
      </c>
      <c r="F206" s="13">
        <f t="shared" ref="F206:M206" si="63">SUM(F207:F210)</f>
        <v>143710.59</v>
      </c>
      <c r="G206" s="13">
        <f t="shared" si="63"/>
        <v>96130.1</v>
      </c>
      <c r="H206" s="13">
        <f t="shared" si="63"/>
        <v>92841.4</v>
      </c>
      <c r="I206" s="13">
        <f t="shared" si="63"/>
        <v>140618.79999999999</v>
      </c>
      <c r="J206" s="13">
        <f t="shared" si="63"/>
        <v>140618.79999999999</v>
      </c>
      <c r="K206" s="13">
        <f t="shared" si="63"/>
        <v>140618.79999999999</v>
      </c>
      <c r="L206" s="13">
        <f t="shared" si="63"/>
        <v>140618.79999999999</v>
      </c>
      <c r="M206" s="13">
        <f t="shared" si="63"/>
        <v>703094</v>
      </c>
    </row>
    <row r="207" spans="1:13" ht="24" hidden="1" customHeight="1" x14ac:dyDescent="0.3">
      <c r="A207" s="49"/>
      <c r="B207" s="49"/>
      <c r="C207" s="49"/>
      <c r="D207" s="3" t="s">
        <v>12</v>
      </c>
      <c r="E207" s="12">
        <f t="shared" si="62"/>
        <v>0</v>
      </c>
      <c r="F207" s="11">
        <f>F212+F217</f>
        <v>0</v>
      </c>
      <c r="G207" s="11">
        <f t="shared" ref="G207:M210" si="64">G212+G217</f>
        <v>0</v>
      </c>
      <c r="H207" s="11">
        <f t="shared" si="64"/>
        <v>0</v>
      </c>
      <c r="I207" s="11">
        <f t="shared" si="64"/>
        <v>0</v>
      </c>
      <c r="J207" s="11">
        <f t="shared" si="64"/>
        <v>0</v>
      </c>
      <c r="K207" s="11">
        <f t="shared" si="64"/>
        <v>0</v>
      </c>
      <c r="L207" s="11">
        <f t="shared" si="64"/>
        <v>0</v>
      </c>
      <c r="M207" s="11">
        <f t="shared" si="64"/>
        <v>0</v>
      </c>
    </row>
    <row r="208" spans="1:13" ht="24" hidden="1" customHeight="1" x14ac:dyDescent="0.3">
      <c r="A208" s="49"/>
      <c r="B208" s="49"/>
      <c r="C208" s="49"/>
      <c r="D208" s="3" t="s">
        <v>13</v>
      </c>
      <c r="E208" s="12">
        <f t="shared" si="62"/>
        <v>20219</v>
      </c>
      <c r="F208" s="11">
        <f>F213+F218</f>
        <v>20219</v>
      </c>
      <c r="G208" s="11">
        <f t="shared" si="64"/>
        <v>0</v>
      </c>
      <c r="H208" s="11">
        <f t="shared" si="64"/>
        <v>0</v>
      </c>
      <c r="I208" s="11">
        <f t="shared" si="64"/>
        <v>0</v>
      </c>
      <c r="J208" s="11">
        <f t="shared" si="64"/>
        <v>0</v>
      </c>
      <c r="K208" s="11">
        <f t="shared" si="64"/>
        <v>0</v>
      </c>
      <c r="L208" s="11">
        <f t="shared" si="64"/>
        <v>0</v>
      </c>
      <c r="M208" s="11">
        <f t="shared" si="64"/>
        <v>0</v>
      </c>
    </row>
    <row r="209" spans="1:14" ht="24" hidden="1" customHeight="1" x14ac:dyDescent="0.3">
      <c r="A209" s="49"/>
      <c r="B209" s="49"/>
      <c r="C209" s="49"/>
      <c r="D209" s="3" t="s">
        <v>14</v>
      </c>
      <c r="E209" s="12">
        <f t="shared" si="62"/>
        <v>1578032.29</v>
      </c>
      <c r="F209" s="11">
        <f>F214+F219</f>
        <v>123491.59</v>
      </c>
      <c r="G209" s="11">
        <f t="shared" si="64"/>
        <v>96130.1</v>
      </c>
      <c r="H209" s="11">
        <f t="shared" si="64"/>
        <v>92841.4</v>
      </c>
      <c r="I209" s="11">
        <f t="shared" si="64"/>
        <v>140618.79999999999</v>
      </c>
      <c r="J209" s="11">
        <f t="shared" si="64"/>
        <v>140618.79999999999</v>
      </c>
      <c r="K209" s="11">
        <f t="shared" si="64"/>
        <v>140618.79999999999</v>
      </c>
      <c r="L209" s="11">
        <f t="shared" si="64"/>
        <v>140618.79999999999</v>
      </c>
      <c r="M209" s="11">
        <f t="shared" si="64"/>
        <v>703094</v>
      </c>
    </row>
    <row r="210" spans="1:14" ht="24" hidden="1" customHeight="1" x14ac:dyDescent="0.3">
      <c r="A210" s="49"/>
      <c r="B210" s="49"/>
      <c r="C210" s="49"/>
      <c r="D210" s="3" t="s">
        <v>15</v>
      </c>
      <c r="E210" s="12">
        <f t="shared" si="62"/>
        <v>0</v>
      </c>
      <c r="F210" s="11">
        <f>F215+F220</f>
        <v>0</v>
      </c>
      <c r="G210" s="11">
        <f t="shared" si="64"/>
        <v>0</v>
      </c>
      <c r="H210" s="11">
        <f t="shared" si="64"/>
        <v>0</v>
      </c>
      <c r="I210" s="11">
        <f t="shared" si="64"/>
        <v>0</v>
      </c>
      <c r="J210" s="11">
        <f t="shared" si="64"/>
        <v>0</v>
      </c>
      <c r="K210" s="11">
        <f t="shared" si="64"/>
        <v>0</v>
      </c>
      <c r="L210" s="11">
        <f t="shared" si="64"/>
        <v>0</v>
      </c>
      <c r="M210" s="11">
        <f t="shared" si="64"/>
        <v>0</v>
      </c>
    </row>
    <row r="211" spans="1:14" ht="15" customHeight="1" x14ac:dyDescent="0.3">
      <c r="A211" s="49" t="s">
        <v>17</v>
      </c>
      <c r="B211" s="51" t="s">
        <v>117</v>
      </c>
      <c r="C211" s="51" t="s">
        <v>78</v>
      </c>
      <c r="D211" s="3" t="s">
        <v>11</v>
      </c>
      <c r="E211" s="22">
        <f t="shared" ref="E211:E230" si="65">SUM(F211:M211)</f>
        <v>232983.7</v>
      </c>
      <c r="F211" s="23">
        <f t="shared" ref="F211:M211" si="66">SUM(F212:F215)</f>
        <v>18819.2</v>
      </c>
      <c r="G211" s="23">
        <f t="shared" si="66"/>
        <v>16000</v>
      </c>
      <c r="H211" s="23">
        <f t="shared" si="66"/>
        <v>16000</v>
      </c>
      <c r="I211" s="23">
        <f t="shared" si="66"/>
        <v>20240.5</v>
      </c>
      <c r="J211" s="23">
        <f t="shared" si="66"/>
        <v>20240.5</v>
      </c>
      <c r="K211" s="23">
        <f t="shared" si="66"/>
        <v>20240.5</v>
      </c>
      <c r="L211" s="23">
        <f t="shared" si="66"/>
        <v>20240.5</v>
      </c>
      <c r="M211" s="23">
        <f t="shared" si="66"/>
        <v>101202.5</v>
      </c>
    </row>
    <row r="212" spans="1:14" ht="20.399999999999999" x14ac:dyDescent="0.3">
      <c r="A212" s="49"/>
      <c r="B212" s="52"/>
      <c r="C212" s="52"/>
      <c r="D212" s="3" t="s">
        <v>12</v>
      </c>
      <c r="E212" s="22">
        <f t="shared" si="65"/>
        <v>0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</row>
    <row r="213" spans="1:14" ht="30.6" x14ac:dyDescent="0.3">
      <c r="A213" s="49"/>
      <c r="B213" s="52"/>
      <c r="C213" s="52"/>
      <c r="D213" s="3" t="s">
        <v>13</v>
      </c>
      <c r="E213" s="22">
        <f t="shared" si="65"/>
        <v>0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</row>
    <row r="214" spans="1:14" ht="20.399999999999999" x14ac:dyDescent="0.3">
      <c r="A214" s="49"/>
      <c r="B214" s="52"/>
      <c r="C214" s="52"/>
      <c r="D214" s="3" t="s">
        <v>14</v>
      </c>
      <c r="E214" s="22">
        <f t="shared" si="65"/>
        <v>232983.7</v>
      </c>
      <c r="F214" s="23">
        <f>19406.9-543.8-43.9</f>
        <v>18819.2</v>
      </c>
      <c r="G214" s="23">
        <v>16000</v>
      </c>
      <c r="H214" s="23">
        <v>16000</v>
      </c>
      <c r="I214" s="23">
        <v>20240.5</v>
      </c>
      <c r="J214" s="23">
        <v>20240.5</v>
      </c>
      <c r="K214" s="23">
        <v>20240.5</v>
      </c>
      <c r="L214" s="23">
        <v>20240.5</v>
      </c>
      <c r="M214" s="23">
        <f>20240.5*5</f>
        <v>101202.5</v>
      </c>
    </row>
    <row r="215" spans="1:14" ht="30.6" x14ac:dyDescent="0.3">
      <c r="A215" s="49"/>
      <c r="B215" s="53"/>
      <c r="C215" s="53"/>
      <c r="D215" s="3" t="s">
        <v>15</v>
      </c>
      <c r="E215" s="22">
        <f t="shared" si="65"/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</row>
    <row r="216" spans="1:14" ht="15" customHeight="1" x14ac:dyDescent="0.3">
      <c r="A216" s="49" t="s">
        <v>18</v>
      </c>
      <c r="B216" s="51" t="s">
        <v>118</v>
      </c>
      <c r="C216" s="51" t="s">
        <v>86</v>
      </c>
      <c r="D216" s="3" t="s">
        <v>11</v>
      </c>
      <c r="E216" s="22">
        <f t="shared" si="65"/>
        <v>1365267.59</v>
      </c>
      <c r="F216" s="23">
        <f t="shared" ref="F216:M216" si="67">SUM(F217:F220)</f>
        <v>124891.39</v>
      </c>
      <c r="G216" s="23">
        <f t="shared" si="67"/>
        <v>80130.100000000006</v>
      </c>
      <c r="H216" s="23">
        <f t="shared" si="67"/>
        <v>76841.399999999994</v>
      </c>
      <c r="I216" s="23">
        <f t="shared" si="67"/>
        <v>120378.3</v>
      </c>
      <c r="J216" s="23">
        <f t="shared" si="67"/>
        <v>120378.3</v>
      </c>
      <c r="K216" s="23">
        <f t="shared" si="67"/>
        <v>120378.3</v>
      </c>
      <c r="L216" s="23">
        <f t="shared" si="67"/>
        <v>120378.3</v>
      </c>
      <c r="M216" s="23">
        <f t="shared" si="67"/>
        <v>601891.5</v>
      </c>
    </row>
    <row r="217" spans="1:14" ht="20.399999999999999" x14ac:dyDescent="0.3">
      <c r="A217" s="49"/>
      <c r="B217" s="52"/>
      <c r="C217" s="52"/>
      <c r="D217" s="3" t="s">
        <v>12</v>
      </c>
      <c r="E217" s="22">
        <f t="shared" si="65"/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</row>
    <row r="218" spans="1:14" ht="30.6" x14ac:dyDescent="0.3">
      <c r="A218" s="49"/>
      <c r="B218" s="52"/>
      <c r="C218" s="52"/>
      <c r="D218" s="3" t="s">
        <v>13</v>
      </c>
      <c r="E218" s="22">
        <f t="shared" si="65"/>
        <v>20219</v>
      </c>
      <c r="F218" s="23">
        <f>4189000/1000+8475000/1000+7555</f>
        <v>20219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</row>
    <row r="219" spans="1:14" ht="27" customHeight="1" x14ac:dyDescent="0.3">
      <c r="A219" s="49"/>
      <c r="B219" s="52"/>
      <c r="C219" s="52"/>
      <c r="D219" s="3" t="s">
        <v>14</v>
      </c>
      <c r="E219" s="22">
        <f t="shared" si="65"/>
        <v>1345048.59</v>
      </c>
      <c r="F219" s="23">
        <f>F224+F229</f>
        <v>104672.39</v>
      </c>
      <c r="G219" s="23">
        <v>80130.100000000006</v>
      </c>
      <c r="H219" s="23">
        <v>76841.399999999994</v>
      </c>
      <c r="I219" s="23">
        <v>120378.3</v>
      </c>
      <c r="J219" s="23">
        <v>120378.3</v>
      </c>
      <c r="K219" s="23">
        <v>120378.3</v>
      </c>
      <c r="L219" s="23">
        <v>120378.3</v>
      </c>
      <c r="M219" s="23">
        <f>120378.3*5</f>
        <v>601891.5</v>
      </c>
      <c r="N219" s="1"/>
    </row>
    <row r="220" spans="1:14" ht="30.6" x14ac:dyDescent="0.3">
      <c r="A220" s="49"/>
      <c r="B220" s="53"/>
      <c r="C220" s="53"/>
      <c r="D220" s="3" t="s">
        <v>15</v>
      </c>
      <c r="E220" s="22">
        <f t="shared" si="65"/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</row>
    <row r="221" spans="1:14" ht="48" customHeight="1" x14ac:dyDescent="0.3">
      <c r="A221" s="46" t="s">
        <v>114</v>
      </c>
      <c r="B221" s="51" t="s">
        <v>113</v>
      </c>
      <c r="C221" s="51" t="s">
        <v>85</v>
      </c>
      <c r="D221" s="3" t="s">
        <v>11</v>
      </c>
      <c r="E221" s="29">
        <f t="shared" si="65"/>
        <v>0</v>
      </c>
      <c r="F221" s="27">
        <f t="shared" ref="F221" si="68">SUM(F222:F225)</f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</row>
    <row r="222" spans="1:14" ht="20.399999999999999" x14ac:dyDescent="0.3">
      <c r="A222" s="47"/>
      <c r="B222" s="52"/>
      <c r="C222" s="52"/>
      <c r="D222" s="3" t="s">
        <v>12</v>
      </c>
      <c r="E222" s="29">
        <f t="shared" si="65"/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</row>
    <row r="223" spans="1:14" ht="30.6" x14ac:dyDescent="0.3">
      <c r="A223" s="47"/>
      <c r="B223" s="52"/>
      <c r="C223" s="52"/>
      <c r="D223" s="3" t="s">
        <v>13</v>
      </c>
      <c r="E223" s="29">
        <f t="shared" si="65"/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</row>
    <row r="224" spans="1:14" ht="20.399999999999999" x14ac:dyDescent="0.3">
      <c r="A224" s="47"/>
      <c r="B224" s="52"/>
      <c r="C224" s="52"/>
      <c r="D224" s="3" t="s">
        <v>14</v>
      </c>
      <c r="E224" s="29">
        <f t="shared" si="65"/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</row>
    <row r="225" spans="1:15" ht="30.6" x14ac:dyDescent="0.3">
      <c r="A225" s="48"/>
      <c r="B225" s="53"/>
      <c r="C225" s="53"/>
      <c r="D225" s="3" t="s">
        <v>15</v>
      </c>
      <c r="E225" s="29">
        <f t="shared" si="65"/>
        <v>0</v>
      </c>
      <c r="F225" s="27">
        <v>0</v>
      </c>
      <c r="G225" s="27">
        <v>0</v>
      </c>
      <c r="H225" s="27"/>
      <c r="I225" s="27"/>
      <c r="J225" s="27"/>
      <c r="K225" s="27"/>
      <c r="L225" s="27"/>
      <c r="M225" s="27"/>
    </row>
    <row r="226" spans="1:15" ht="22.2" customHeight="1" x14ac:dyDescent="0.3">
      <c r="A226" s="46" t="s">
        <v>126</v>
      </c>
      <c r="B226" s="51" t="s">
        <v>119</v>
      </c>
      <c r="C226" s="51" t="s">
        <v>98</v>
      </c>
      <c r="D226" s="3" t="s">
        <v>11</v>
      </c>
      <c r="E226" s="22">
        <f t="shared" si="65"/>
        <v>1579432.09</v>
      </c>
      <c r="F226" s="23">
        <f t="shared" ref="F226:M226" si="69">SUM(F227:F230)</f>
        <v>124891.39</v>
      </c>
      <c r="G226" s="23">
        <f t="shared" si="69"/>
        <v>96130.1</v>
      </c>
      <c r="H226" s="23">
        <f t="shared" si="69"/>
        <v>92841.4</v>
      </c>
      <c r="I226" s="23">
        <f t="shared" si="69"/>
        <v>140618.79999999999</v>
      </c>
      <c r="J226" s="23">
        <f t="shared" si="69"/>
        <v>140618.79999999999</v>
      </c>
      <c r="K226" s="23">
        <f t="shared" si="69"/>
        <v>140618.79999999999</v>
      </c>
      <c r="L226" s="23">
        <f t="shared" si="69"/>
        <v>140618.79999999999</v>
      </c>
      <c r="M226" s="23">
        <f t="shared" si="69"/>
        <v>703094</v>
      </c>
    </row>
    <row r="227" spans="1:15" ht="20.399999999999999" x14ac:dyDescent="0.3">
      <c r="A227" s="47"/>
      <c r="B227" s="52"/>
      <c r="C227" s="52"/>
      <c r="D227" s="3" t="s">
        <v>12</v>
      </c>
      <c r="E227" s="22">
        <f t="shared" si="65"/>
        <v>0</v>
      </c>
      <c r="F227" s="23">
        <f t="shared" ref="F227:M230" si="70">F217+F212</f>
        <v>0</v>
      </c>
      <c r="G227" s="23">
        <f t="shared" si="70"/>
        <v>0</v>
      </c>
      <c r="H227" s="23">
        <f t="shared" si="70"/>
        <v>0</v>
      </c>
      <c r="I227" s="23">
        <f t="shared" si="70"/>
        <v>0</v>
      </c>
      <c r="J227" s="23">
        <f t="shared" si="70"/>
        <v>0</v>
      </c>
      <c r="K227" s="23">
        <f t="shared" si="70"/>
        <v>0</v>
      </c>
      <c r="L227" s="23">
        <f t="shared" si="70"/>
        <v>0</v>
      </c>
      <c r="M227" s="23">
        <f t="shared" si="70"/>
        <v>0</v>
      </c>
    </row>
    <row r="228" spans="1:15" ht="30.6" x14ac:dyDescent="0.3">
      <c r="A228" s="47"/>
      <c r="B228" s="52"/>
      <c r="C228" s="52"/>
      <c r="D228" s="3" t="s">
        <v>13</v>
      </c>
      <c r="E228" s="22">
        <f t="shared" si="65"/>
        <v>20219</v>
      </c>
      <c r="F228" s="23">
        <f>F218+F213</f>
        <v>20219</v>
      </c>
      <c r="G228" s="23">
        <f t="shared" si="70"/>
        <v>0</v>
      </c>
      <c r="H228" s="23">
        <f t="shared" si="70"/>
        <v>0</v>
      </c>
      <c r="I228" s="23">
        <f t="shared" si="70"/>
        <v>0</v>
      </c>
      <c r="J228" s="23">
        <f t="shared" si="70"/>
        <v>0</v>
      </c>
      <c r="K228" s="23">
        <f t="shared" si="70"/>
        <v>0</v>
      </c>
      <c r="L228" s="23">
        <f t="shared" si="70"/>
        <v>0</v>
      </c>
      <c r="M228" s="23">
        <f>M218+M213</f>
        <v>0</v>
      </c>
    </row>
    <row r="229" spans="1:15" ht="20.399999999999999" x14ac:dyDescent="0.3">
      <c r="A229" s="47"/>
      <c r="B229" s="52"/>
      <c r="C229" s="52"/>
      <c r="D229" s="3" t="s">
        <v>14</v>
      </c>
      <c r="E229" s="22">
        <f t="shared" si="65"/>
        <v>1559213.09</v>
      </c>
      <c r="F229" s="23">
        <f>89336+4920.508+81.2945-449.9+10651.9+800-1014.2997+1441.8917-295-800</f>
        <v>104672.39</v>
      </c>
      <c r="G229" s="23">
        <f t="shared" si="70"/>
        <v>96130.1</v>
      </c>
      <c r="H229" s="23">
        <f t="shared" si="70"/>
        <v>92841.4</v>
      </c>
      <c r="I229" s="23">
        <f t="shared" si="70"/>
        <v>140618.79999999999</v>
      </c>
      <c r="J229" s="23">
        <f t="shared" si="70"/>
        <v>140618.79999999999</v>
      </c>
      <c r="K229" s="23">
        <f t="shared" si="70"/>
        <v>140618.79999999999</v>
      </c>
      <c r="L229" s="23">
        <f t="shared" si="70"/>
        <v>140618.79999999999</v>
      </c>
      <c r="M229" s="23">
        <f>M219+M214</f>
        <v>703094</v>
      </c>
    </row>
    <row r="230" spans="1:15" ht="30.6" x14ac:dyDescent="0.3">
      <c r="A230" s="48"/>
      <c r="B230" s="53"/>
      <c r="C230" s="53"/>
      <c r="D230" s="3" t="s">
        <v>15</v>
      </c>
      <c r="E230" s="22">
        <f t="shared" si="65"/>
        <v>0</v>
      </c>
      <c r="F230" s="23">
        <f>F220+F215</f>
        <v>0</v>
      </c>
      <c r="G230" s="23">
        <f t="shared" si="70"/>
        <v>0</v>
      </c>
      <c r="H230" s="23">
        <f t="shared" si="70"/>
        <v>0</v>
      </c>
      <c r="I230" s="23">
        <f t="shared" si="70"/>
        <v>0</v>
      </c>
      <c r="J230" s="23">
        <f t="shared" si="70"/>
        <v>0</v>
      </c>
      <c r="K230" s="23">
        <f t="shared" si="70"/>
        <v>0</v>
      </c>
      <c r="L230" s="23">
        <f t="shared" si="70"/>
        <v>0</v>
      </c>
      <c r="M230" s="23">
        <f>M220+M215</f>
        <v>0</v>
      </c>
    </row>
    <row r="231" spans="1:15" x14ac:dyDescent="0.3">
      <c r="A231" s="49" t="s">
        <v>73</v>
      </c>
      <c r="B231" s="49"/>
      <c r="C231" s="49"/>
      <c r="D231" s="3" t="s">
        <v>11</v>
      </c>
      <c r="E231" s="22">
        <f>SUM(F231:M231)</f>
        <v>1598251.29</v>
      </c>
      <c r="F231" s="23">
        <f t="shared" ref="F231:M231" si="71">SUM(F232:F235)</f>
        <v>143710.59</v>
      </c>
      <c r="G231" s="23">
        <f t="shared" si="71"/>
        <v>96130.1</v>
      </c>
      <c r="H231" s="23">
        <f t="shared" si="71"/>
        <v>92841.4</v>
      </c>
      <c r="I231" s="23">
        <f t="shared" si="71"/>
        <v>140618.79999999999</v>
      </c>
      <c r="J231" s="23">
        <f t="shared" si="71"/>
        <v>140618.79999999999</v>
      </c>
      <c r="K231" s="23">
        <f t="shared" si="71"/>
        <v>140618.79999999999</v>
      </c>
      <c r="L231" s="23">
        <f t="shared" si="71"/>
        <v>140618.79999999999</v>
      </c>
      <c r="M231" s="23">
        <f t="shared" si="71"/>
        <v>703094</v>
      </c>
    </row>
    <row r="232" spans="1:15" ht="20.399999999999999" x14ac:dyDescent="0.3">
      <c r="A232" s="49"/>
      <c r="B232" s="49"/>
      <c r="C232" s="49"/>
      <c r="D232" s="3" t="s">
        <v>12</v>
      </c>
      <c r="E232" s="22">
        <f>SUM(F232:M232)</f>
        <v>0</v>
      </c>
      <c r="F232" s="23">
        <f>F213+F217</f>
        <v>0</v>
      </c>
      <c r="G232" s="23">
        <f t="shared" ref="G232:M232" si="72">G213+G217</f>
        <v>0</v>
      </c>
      <c r="H232" s="23">
        <f t="shared" si="72"/>
        <v>0</v>
      </c>
      <c r="I232" s="23">
        <f t="shared" si="72"/>
        <v>0</v>
      </c>
      <c r="J232" s="23">
        <f t="shared" si="72"/>
        <v>0</v>
      </c>
      <c r="K232" s="23">
        <f t="shared" si="72"/>
        <v>0</v>
      </c>
      <c r="L232" s="23">
        <f t="shared" si="72"/>
        <v>0</v>
      </c>
      <c r="M232" s="23">
        <f t="shared" si="72"/>
        <v>0</v>
      </c>
      <c r="O232" s="1"/>
    </row>
    <row r="233" spans="1:15" ht="30.6" x14ac:dyDescent="0.3">
      <c r="A233" s="49"/>
      <c r="B233" s="49"/>
      <c r="C233" s="49"/>
      <c r="D233" s="3" t="s">
        <v>13</v>
      </c>
      <c r="E233" s="22">
        <f>SUM(F233:M233)</f>
        <v>20219</v>
      </c>
      <c r="F233" s="23">
        <f>F213+F218</f>
        <v>20219</v>
      </c>
      <c r="G233" s="23">
        <f t="shared" ref="G233:M234" si="73">G213+G218</f>
        <v>0</v>
      </c>
      <c r="H233" s="23">
        <f t="shared" si="73"/>
        <v>0</v>
      </c>
      <c r="I233" s="23">
        <f t="shared" si="73"/>
        <v>0</v>
      </c>
      <c r="J233" s="23">
        <f t="shared" si="73"/>
        <v>0</v>
      </c>
      <c r="K233" s="23">
        <f t="shared" si="73"/>
        <v>0</v>
      </c>
      <c r="L233" s="23">
        <f t="shared" si="73"/>
        <v>0</v>
      </c>
      <c r="M233" s="23">
        <f t="shared" si="73"/>
        <v>0</v>
      </c>
    </row>
    <row r="234" spans="1:15" ht="20.399999999999999" x14ac:dyDescent="0.3">
      <c r="A234" s="49"/>
      <c r="B234" s="49"/>
      <c r="C234" s="49"/>
      <c r="D234" s="3" t="s">
        <v>14</v>
      </c>
      <c r="E234" s="22">
        <f>SUM(F234:M234)</f>
        <v>1578032.29</v>
      </c>
      <c r="F234" s="23">
        <f>F214+F219</f>
        <v>123491.59</v>
      </c>
      <c r="G234" s="23">
        <f t="shared" si="73"/>
        <v>96130.1</v>
      </c>
      <c r="H234" s="23">
        <f t="shared" si="73"/>
        <v>92841.4</v>
      </c>
      <c r="I234" s="23">
        <f t="shared" si="73"/>
        <v>140618.79999999999</v>
      </c>
      <c r="J234" s="23">
        <f t="shared" si="73"/>
        <v>140618.79999999999</v>
      </c>
      <c r="K234" s="23">
        <f t="shared" si="73"/>
        <v>140618.79999999999</v>
      </c>
      <c r="L234" s="23">
        <f t="shared" si="73"/>
        <v>140618.79999999999</v>
      </c>
      <c r="M234" s="23">
        <f t="shared" si="73"/>
        <v>703094</v>
      </c>
    </row>
    <row r="235" spans="1:15" ht="30.6" x14ac:dyDescent="0.3">
      <c r="A235" s="49"/>
      <c r="B235" s="49"/>
      <c r="C235" s="49"/>
      <c r="D235" s="3" t="s">
        <v>15</v>
      </c>
      <c r="E235" s="22">
        <f>SUM(F235:M235)</f>
        <v>0</v>
      </c>
      <c r="F235" s="23">
        <f t="shared" ref="F235:M235" si="74">F215+F220</f>
        <v>0</v>
      </c>
      <c r="G235" s="23">
        <f t="shared" si="74"/>
        <v>0</v>
      </c>
      <c r="H235" s="23">
        <f t="shared" si="74"/>
        <v>0</v>
      </c>
      <c r="I235" s="23">
        <f t="shared" si="74"/>
        <v>0</v>
      </c>
      <c r="J235" s="23">
        <f t="shared" si="74"/>
        <v>0</v>
      </c>
      <c r="K235" s="23">
        <f t="shared" si="74"/>
        <v>0</v>
      </c>
      <c r="L235" s="23">
        <f t="shared" si="74"/>
        <v>0</v>
      </c>
      <c r="M235" s="23">
        <f t="shared" si="74"/>
        <v>0</v>
      </c>
    </row>
    <row r="236" spans="1:15" ht="38.4" customHeight="1" x14ac:dyDescent="0.3">
      <c r="A236" s="4"/>
      <c r="B236" s="46" t="s">
        <v>74</v>
      </c>
      <c r="C236" s="49"/>
      <c r="D236" s="3" t="s">
        <v>11</v>
      </c>
      <c r="E236" s="22">
        <f t="shared" ref="E236:E245" si="75">SUM(F236:M236)</f>
        <v>0</v>
      </c>
      <c r="F236" s="23">
        <f t="shared" ref="F236:M236" si="76">SUM(F237:F240)</f>
        <v>0</v>
      </c>
      <c r="G236" s="23">
        <f t="shared" si="76"/>
        <v>0</v>
      </c>
      <c r="H236" s="23">
        <f t="shared" si="76"/>
        <v>0</v>
      </c>
      <c r="I236" s="23">
        <f t="shared" si="76"/>
        <v>0</v>
      </c>
      <c r="J236" s="23">
        <f t="shared" si="76"/>
        <v>0</v>
      </c>
      <c r="K236" s="23">
        <f t="shared" si="76"/>
        <v>0</v>
      </c>
      <c r="L236" s="23">
        <f t="shared" si="76"/>
        <v>0</v>
      </c>
      <c r="M236" s="23">
        <f t="shared" si="76"/>
        <v>0</v>
      </c>
    </row>
    <row r="237" spans="1:15" ht="30" customHeight="1" x14ac:dyDescent="0.3">
      <c r="A237" s="5"/>
      <c r="B237" s="47"/>
      <c r="C237" s="49"/>
      <c r="D237" s="3" t="s">
        <v>12</v>
      </c>
      <c r="E237" s="31">
        <f t="shared" si="75"/>
        <v>0</v>
      </c>
      <c r="F237" s="31">
        <f>0</f>
        <v>0</v>
      </c>
      <c r="G237" s="31">
        <f>0</f>
        <v>0</v>
      </c>
      <c r="H237" s="31">
        <f>0</f>
        <v>0</v>
      </c>
      <c r="I237" s="31">
        <f>0</f>
        <v>0</v>
      </c>
      <c r="J237" s="31">
        <f>0</f>
        <v>0</v>
      </c>
      <c r="K237" s="31">
        <f>0</f>
        <v>0</v>
      </c>
      <c r="L237" s="31">
        <f>0</f>
        <v>0</v>
      </c>
      <c r="M237" s="31">
        <f>0</f>
        <v>0</v>
      </c>
    </row>
    <row r="238" spans="1:15" ht="34.200000000000003" customHeight="1" x14ac:dyDescent="0.3">
      <c r="A238" s="5"/>
      <c r="B238" s="47"/>
      <c r="C238" s="49"/>
      <c r="D238" s="3" t="s">
        <v>13</v>
      </c>
      <c r="E238" s="31">
        <f t="shared" si="75"/>
        <v>0</v>
      </c>
      <c r="F238" s="31">
        <f>0</f>
        <v>0</v>
      </c>
      <c r="G238" s="31">
        <f>0</f>
        <v>0</v>
      </c>
      <c r="H238" s="31">
        <f>0</f>
        <v>0</v>
      </c>
      <c r="I238" s="31">
        <f>0</f>
        <v>0</v>
      </c>
      <c r="J238" s="31">
        <f>0</f>
        <v>0</v>
      </c>
      <c r="K238" s="31">
        <f>0</f>
        <v>0</v>
      </c>
      <c r="L238" s="31">
        <f>0</f>
        <v>0</v>
      </c>
      <c r="M238" s="31">
        <f>0</f>
        <v>0</v>
      </c>
    </row>
    <row r="239" spans="1:15" ht="37.950000000000003" customHeight="1" x14ac:dyDescent="0.3">
      <c r="A239" s="5"/>
      <c r="B239" s="47"/>
      <c r="C239" s="49"/>
      <c r="D239" s="3" t="s">
        <v>14</v>
      </c>
      <c r="E239" s="31">
        <f t="shared" si="75"/>
        <v>0</v>
      </c>
      <c r="F239" s="31">
        <f>0</f>
        <v>0</v>
      </c>
      <c r="G239" s="31">
        <f>0</f>
        <v>0</v>
      </c>
      <c r="H239" s="31">
        <f>0</f>
        <v>0</v>
      </c>
      <c r="I239" s="31">
        <f>0</f>
        <v>0</v>
      </c>
      <c r="J239" s="31">
        <f>0</f>
        <v>0</v>
      </c>
      <c r="K239" s="31">
        <f>0</f>
        <v>0</v>
      </c>
      <c r="L239" s="31">
        <f>0</f>
        <v>0</v>
      </c>
      <c r="M239" s="31">
        <f>0</f>
        <v>0</v>
      </c>
    </row>
    <row r="240" spans="1:15" ht="48.6" customHeight="1" x14ac:dyDescent="0.3">
      <c r="A240" s="6"/>
      <c r="B240" s="48"/>
      <c r="C240" s="49"/>
      <c r="D240" s="3" t="s">
        <v>15</v>
      </c>
      <c r="E240" s="31">
        <f t="shared" si="75"/>
        <v>0</v>
      </c>
      <c r="F240" s="31">
        <f>0</f>
        <v>0</v>
      </c>
      <c r="G240" s="31">
        <f>0</f>
        <v>0</v>
      </c>
      <c r="H240" s="31">
        <f>0</f>
        <v>0</v>
      </c>
      <c r="I240" s="31">
        <f>0</f>
        <v>0</v>
      </c>
      <c r="J240" s="31">
        <f>0</f>
        <v>0</v>
      </c>
      <c r="K240" s="31">
        <f>0</f>
        <v>0</v>
      </c>
      <c r="L240" s="31">
        <f>0</f>
        <v>0</v>
      </c>
      <c r="M240" s="31">
        <f>0</f>
        <v>0</v>
      </c>
    </row>
    <row r="241" spans="1:21" x14ac:dyDescent="0.3">
      <c r="A241" s="49" t="s">
        <v>4</v>
      </c>
      <c r="B241" s="49"/>
      <c r="C241" s="49"/>
      <c r="D241" s="3" t="s">
        <v>11</v>
      </c>
      <c r="E241" s="31">
        <f t="shared" si="75"/>
        <v>1833166.39</v>
      </c>
      <c r="F241" s="23">
        <f t="shared" ref="F241:M241" si="77">SUM(F242:F245)</f>
        <v>163421.09</v>
      </c>
      <c r="G241" s="23">
        <f t="shared" si="77"/>
        <v>110599.8</v>
      </c>
      <c r="H241" s="23">
        <f t="shared" si="77"/>
        <v>104576.3</v>
      </c>
      <c r="I241" s="23">
        <f t="shared" si="77"/>
        <v>167618.79999999999</v>
      </c>
      <c r="J241" s="23">
        <f t="shared" si="77"/>
        <v>167618.79999999999</v>
      </c>
      <c r="K241" s="23">
        <f t="shared" si="77"/>
        <v>173618.8</v>
      </c>
      <c r="L241" s="23">
        <f t="shared" si="77"/>
        <v>158618.79999999999</v>
      </c>
      <c r="M241" s="23">
        <f t="shared" si="77"/>
        <v>787094</v>
      </c>
    </row>
    <row r="242" spans="1:21" ht="24" customHeight="1" x14ac:dyDescent="0.3">
      <c r="A242" s="49"/>
      <c r="B242" s="49"/>
      <c r="C242" s="49"/>
      <c r="D242" s="3" t="s">
        <v>12</v>
      </c>
      <c r="E242" s="31">
        <f t="shared" si="75"/>
        <v>5235.84</v>
      </c>
      <c r="F242" s="23">
        <f t="shared" ref="F242:M245" si="78">F145+F196+F232</f>
        <v>5235.84</v>
      </c>
      <c r="G242" s="23">
        <f t="shared" si="78"/>
        <v>0</v>
      </c>
      <c r="H242" s="23">
        <f t="shared" si="78"/>
        <v>0</v>
      </c>
      <c r="I242" s="23">
        <f t="shared" si="78"/>
        <v>0</v>
      </c>
      <c r="J242" s="23">
        <f t="shared" si="78"/>
        <v>0</v>
      </c>
      <c r="K242" s="23">
        <f t="shared" si="78"/>
        <v>0</v>
      </c>
      <c r="L242" s="23">
        <f t="shared" si="78"/>
        <v>0</v>
      </c>
      <c r="M242" s="23">
        <f t="shared" si="78"/>
        <v>0</v>
      </c>
    </row>
    <row r="243" spans="1:21" ht="30.6" x14ac:dyDescent="0.3">
      <c r="A243" s="49"/>
      <c r="B243" s="49"/>
      <c r="C243" s="49"/>
      <c r="D243" s="3" t="s">
        <v>13</v>
      </c>
      <c r="E243" s="31">
        <f t="shared" si="75"/>
        <v>56041.16</v>
      </c>
      <c r="F243" s="23">
        <f t="shared" si="78"/>
        <v>32457.06</v>
      </c>
      <c r="G243" s="23">
        <f t="shared" si="78"/>
        <v>13022.7</v>
      </c>
      <c r="H243" s="23">
        <f t="shared" si="78"/>
        <v>10561.4</v>
      </c>
      <c r="I243" s="23">
        <f t="shared" si="78"/>
        <v>0</v>
      </c>
      <c r="J243" s="23">
        <f t="shared" si="78"/>
        <v>0</v>
      </c>
      <c r="K243" s="23">
        <f t="shared" si="78"/>
        <v>0</v>
      </c>
      <c r="L243" s="23">
        <f t="shared" si="78"/>
        <v>0</v>
      </c>
      <c r="M243" s="23">
        <f t="shared" si="78"/>
        <v>0</v>
      </c>
    </row>
    <row r="244" spans="1:21" ht="20.399999999999999" x14ac:dyDescent="0.3">
      <c r="A244" s="49"/>
      <c r="B244" s="49"/>
      <c r="C244" s="49"/>
      <c r="D244" s="3" t="s">
        <v>14</v>
      </c>
      <c r="E244" s="31">
        <f t="shared" si="75"/>
        <v>1771889.39</v>
      </c>
      <c r="F244" s="23">
        <f t="shared" si="78"/>
        <v>125728.19</v>
      </c>
      <c r="G244" s="23">
        <f t="shared" si="78"/>
        <v>97577.1</v>
      </c>
      <c r="H244" s="23">
        <f t="shared" si="78"/>
        <v>94014.9</v>
      </c>
      <c r="I244" s="23">
        <f t="shared" si="78"/>
        <v>167618.79999999999</v>
      </c>
      <c r="J244" s="23">
        <f t="shared" si="78"/>
        <v>167618.79999999999</v>
      </c>
      <c r="K244" s="23">
        <f t="shared" si="78"/>
        <v>173618.8</v>
      </c>
      <c r="L244" s="23">
        <f t="shared" si="78"/>
        <v>158618.79999999999</v>
      </c>
      <c r="M244" s="23">
        <f t="shared" si="78"/>
        <v>787094</v>
      </c>
    </row>
    <row r="245" spans="1:21" ht="30.6" x14ac:dyDescent="0.3">
      <c r="A245" s="49"/>
      <c r="B245" s="49"/>
      <c r="C245" s="49"/>
      <c r="D245" s="3" t="s">
        <v>15</v>
      </c>
      <c r="E245" s="31">
        <f t="shared" si="75"/>
        <v>0</v>
      </c>
      <c r="F245" s="23">
        <f t="shared" si="78"/>
        <v>0</v>
      </c>
      <c r="G245" s="23">
        <f t="shared" si="78"/>
        <v>0</v>
      </c>
      <c r="H245" s="23">
        <f t="shared" si="78"/>
        <v>0</v>
      </c>
      <c r="I245" s="23">
        <f t="shared" si="78"/>
        <v>0</v>
      </c>
      <c r="J245" s="23">
        <f t="shared" si="78"/>
        <v>0</v>
      </c>
      <c r="K245" s="23">
        <f t="shared" si="78"/>
        <v>0</v>
      </c>
      <c r="L245" s="23">
        <f t="shared" si="78"/>
        <v>0</v>
      </c>
      <c r="M245" s="23">
        <f t="shared" si="78"/>
        <v>0</v>
      </c>
    </row>
    <row r="246" spans="1:21" ht="41.4" customHeight="1" x14ac:dyDescent="0.3">
      <c r="A246" s="51"/>
      <c r="B246" s="71" t="s">
        <v>68</v>
      </c>
      <c r="C246" s="51" t="s">
        <v>78</v>
      </c>
      <c r="D246" s="3" t="s">
        <v>11</v>
      </c>
      <c r="E246" s="31">
        <f t="shared" ref="E246:E255" si="79">SUM(F246:M246)</f>
        <v>90620.1</v>
      </c>
      <c r="F246" s="23">
        <f t="shared" ref="F246:M246" si="80">SUM(F247:F250)</f>
        <v>19415.5</v>
      </c>
      <c r="G246" s="23">
        <f t="shared" si="80"/>
        <v>14469.7</v>
      </c>
      <c r="H246" s="23">
        <f t="shared" si="80"/>
        <v>11734.9</v>
      </c>
      <c r="I246" s="23">
        <f t="shared" si="80"/>
        <v>15000</v>
      </c>
      <c r="J246" s="23">
        <f t="shared" si="80"/>
        <v>15000</v>
      </c>
      <c r="K246" s="23">
        <f t="shared" si="80"/>
        <v>15000</v>
      </c>
      <c r="L246" s="23">
        <f t="shared" si="80"/>
        <v>0</v>
      </c>
      <c r="M246" s="23">
        <f t="shared" si="80"/>
        <v>0</v>
      </c>
      <c r="P246" s="1"/>
      <c r="Q246" s="1" t="s">
        <v>97</v>
      </c>
      <c r="R246" s="14">
        <f>F14+F200</f>
        <v>19415.5</v>
      </c>
      <c r="S246" s="14">
        <f>G14+G200</f>
        <v>14469.7</v>
      </c>
      <c r="T246" s="14">
        <f>H14+H200</f>
        <v>11734.9</v>
      </c>
      <c r="U246" s="14">
        <f>I14+I200</f>
        <v>27000</v>
      </c>
    </row>
    <row r="247" spans="1:21" ht="33" customHeight="1" x14ac:dyDescent="0.3">
      <c r="A247" s="52"/>
      <c r="B247" s="71"/>
      <c r="C247" s="52"/>
      <c r="D247" s="3" t="s">
        <v>12</v>
      </c>
      <c r="E247" s="31">
        <f t="shared" si="79"/>
        <v>5235.84</v>
      </c>
      <c r="F247" s="23">
        <f t="shared" ref="F247:M250" si="81">F150+F201+F237</f>
        <v>5235.84</v>
      </c>
      <c r="G247" s="23">
        <f t="shared" si="81"/>
        <v>0</v>
      </c>
      <c r="H247" s="23">
        <f t="shared" si="81"/>
        <v>0</v>
      </c>
      <c r="I247" s="23">
        <f t="shared" si="81"/>
        <v>0</v>
      </c>
      <c r="J247" s="23">
        <f t="shared" si="81"/>
        <v>0</v>
      </c>
      <c r="K247" s="23">
        <f t="shared" si="81"/>
        <v>0</v>
      </c>
      <c r="L247" s="23">
        <f t="shared" si="81"/>
        <v>0</v>
      </c>
      <c r="M247" s="23">
        <f t="shared" si="81"/>
        <v>0</v>
      </c>
      <c r="R247" s="16">
        <f>R246+F271</f>
        <v>159232.09</v>
      </c>
      <c r="S247" s="16">
        <f t="shared" ref="S247:U247" si="82">S246+G271</f>
        <v>110599.8</v>
      </c>
      <c r="T247" s="16">
        <f t="shared" si="82"/>
        <v>104576.3</v>
      </c>
      <c r="U247" s="16">
        <f t="shared" si="82"/>
        <v>179618.8</v>
      </c>
    </row>
    <row r="248" spans="1:21" ht="39" customHeight="1" x14ac:dyDescent="0.3">
      <c r="A248" s="52"/>
      <c r="B248" s="71"/>
      <c r="C248" s="52"/>
      <c r="D248" s="3" t="s">
        <v>13</v>
      </c>
      <c r="E248" s="31">
        <f t="shared" si="79"/>
        <v>35822.160000000003</v>
      </c>
      <c r="F248" s="23">
        <f t="shared" si="81"/>
        <v>12238.06</v>
      </c>
      <c r="G248" s="23">
        <f t="shared" si="81"/>
        <v>13022.7</v>
      </c>
      <c r="H248" s="23">
        <f t="shared" si="81"/>
        <v>10561.4</v>
      </c>
      <c r="I248" s="23">
        <f t="shared" si="81"/>
        <v>0</v>
      </c>
      <c r="J248" s="23">
        <f t="shared" si="81"/>
        <v>0</v>
      </c>
      <c r="K248" s="23">
        <f t="shared" si="81"/>
        <v>0</v>
      </c>
      <c r="L248" s="23">
        <f t="shared" si="81"/>
        <v>0</v>
      </c>
      <c r="M248" s="23">
        <f t="shared" si="81"/>
        <v>0</v>
      </c>
    </row>
    <row r="249" spans="1:21" ht="43.95" customHeight="1" x14ac:dyDescent="0.3">
      <c r="A249" s="52"/>
      <c r="B249" s="71"/>
      <c r="C249" s="52"/>
      <c r="D249" s="3" t="s">
        <v>14</v>
      </c>
      <c r="E249" s="31">
        <f t="shared" si="79"/>
        <v>49562.1</v>
      </c>
      <c r="F249" s="23">
        <f t="shared" si="81"/>
        <v>1941.6</v>
      </c>
      <c r="G249" s="23">
        <f t="shared" si="81"/>
        <v>1447</v>
      </c>
      <c r="H249" s="23">
        <f t="shared" si="81"/>
        <v>1173.5</v>
      </c>
      <c r="I249" s="23">
        <f>I152+I203+I239</f>
        <v>15000</v>
      </c>
      <c r="J249" s="23">
        <f t="shared" si="81"/>
        <v>15000</v>
      </c>
      <c r="K249" s="23">
        <f t="shared" si="81"/>
        <v>15000</v>
      </c>
      <c r="L249" s="23">
        <f t="shared" si="81"/>
        <v>0</v>
      </c>
      <c r="M249" s="23">
        <f t="shared" si="81"/>
        <v>0</v>
      </c>
    </row>
    <row r="250" spans="1:21" ht="50.4" customHeight="1" x14ac:dyDescent="0.3">
      <c r="A250" s="53"/>
      <c r="B250" s="71"/>
      <c r="C250" s="53"/>
      <c r="D250" s="3" t="s">
        <v>15</v>
      </c>
      <c r="E250" s="31">
        <f t="shared" si="79"/>
        <v>0</v>
      </c>
      <c r="F250" s="23">
        <f t="shared" si="81"/>
        <v>0</v>
      </c>
      <c r="G250" s="23">
        <f t="shared" si="81"/>
        <v>0</v>
      </c>
      <c r="H250" s="23">
        <f t="shared" si="81"/>
        <v>0</v>
      </c>
      <c r="I250" s="23">
        <f t="shared" si="81"/>
        <v>0</v>
      </c>
      <c r="J250" s="23">
        <f t="shared" si="81"/>
        <v>0</v>
      </c>
      <c r="K250" s="23">
        <f t="shared" si="81"/>
        <v>0</v>
      </c>
      <c r="L250" s="23">
        <f t="shared" si="81"/>
        <v>0</v>
      </c>
      <c r="M250" s="23">
        <f t="shared" si="81"/>
        <v>0</v>
      </c>
    </row>
    <row r="251" spans="1:21" ht="63" customHeight="1" x14ac:dyDescent="0.3">
      <c r="A251" s="82"/>
      <c r="B251" s="63" t="s">
        <v>75</v>
      </c>
      <c r="C251" s="49"/>
      <c r="D251" s="3" t="s">
        <v>11</v>
      </c>
      <c r="E251" s="31">
        <f t="shared" si="79"/>
        <v>0</v>
      </c>
      <c r="F251" s="23">
        <f t="shared" ref="F251:M251" si="83">SUM(F252:F255)</f>
        <v>0</v>
      </c>
      <c r="G251" s="23">
        <f t="shared" si="83"/>
        <v>0</v>
      </c>
      <c r="H251" s="23">
        <f t="shared" si="83"/>
        <v>0</v>
      </c>
      <c r="I251" s="23">
        <f t="shared" si="83"/>
        <v>0</v>
      </c>
      <c r="J251" s="23">
        <f t="shared" si="83"/>
        <v>0</v>
      </c>
      <c r="K251" s="23">
        <f t="shared" si="83"/>
        <v>0</v>
      </c>
      <c r="L251" s="23">
        <f t="shared" si="83"/>
        <v>0</v>
      </c>
      <c r="M251" s="23">
        <f t="shared" si="83"/>
        <v>0</v>
      </c>
    </row>
    <row r="252" spans="1:21" ht="20.399999999999999" x14ac:dyDescent="0.3">
      <c r="A252" s="82"/>
      <c r="B252" s="64"/>
      <c r="C252" s="49"/>
      <c r="D252" s="3" t="s">
        <v>12</v>
      </c>
      <c r="E252" s="31">
        <f t="shared" si="79"/>
        <v>0</v>
      </c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</row>
    <row r="253" spans="1:21" ht="30.6" x14ac:dyDescent="0.3">
      <c r="A253" s="82"/>
      <c r="B253" s="64"/>
      <c r="C253" s="49"/>
      <c r="D253" s="3" t="s">
        <v>13</v>
      </c>
      <c r="E253" s="31">
        <f t="shared" si="79"/>
        <v>0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</row>
    <row r="254" spans="1:21" ht="20.399999999999999" x14ac:dyDescent="0.3">
      <c r="A254" s="82"/>
      <c r="B254" s="64"/>
      <c r="C254" s="49"/>
      <c r="D254" s="3" t="s">
        <v>14</v>
      </c>
      <c r="E254" s="31">
        <f t="shared" si="79"/>
        <v>0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</row>
    <row r="255" spans="1:21" ht="30.6" x14ac:dyDescent="0.3">
      <c r="A255" s="82"/>
      <c r="B255" s="65"/>
      <c r="C255" s="49"/>
      <c r="D255" s="3" t="s">
        <v>15</v>
      </c>
      <c r="E255" s="31">
        <f t="shared" si="79"/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</row>
    <row r="256" spans="1:21" ht="14.4" customHeight="1" x14ac:dyDescent="0.3">
      <c r="A256" s="82"/>
      <c r="B256" s="63" t="s">
        <v>76</v>
      </c>
      <c r="C256" s="49"/>
      <c r="D256" s="3" t="s">
        <v>11</v>
      </c>
      <c r="E256" s="31">
        <f>SUM(F256:M256)</f>
        <v>0</v>
      </c>
      <c r="F256" s="23">
        <f>SUM(F257:F260)</f>
        <v>0</v>
      </c>
      <c r="G256" s="23">
        <f t="shared" ref="G256:M256" si="84">SUM(G257:G260)</f>
        <v>0</v>
      </c>
      <c r="H256" s="23">
        <f t="shared" si="84"/>
        <v>0</v>
      </c>
      <c r="I256" s="23">
        <f t="shared" si="84"/>
        <v>0</v>
      </c>
      <c r="J256" s="23">
        <f t="shared" si="84"/>
        <v>0</v>
      </c>
      <c r="K256" s="23">
        <f t="shared" si="84"/>
        <v>0</v>
      </c>
      <c r="L256" s="23">
        <f t="shared" si="84"/>
        <v>0</v>
      </c>
      <c r="M256" s="23">
        <f t="shared" si="84"/>
        <v>0</v>
      </c>
    </row>
    <row r="257" spans="1:14" ht="20.399999999999999" x14ac:dyDescent="0.3">
      <c r="A257" s="82"/>
      <c r="B257" s="64"/>
      <c r="C257" s="49"/>
      <c r="D257" s="3" t="s">
        <v>12</v>
      </c>
      <c r="E257" s="31">
        <f>SUM(F257:M257)</f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</row>
    <row r="258" spans="1:14" ht="30.6" x14ac:dyDescent="0.3">
      <c r="A258" s="82"/>
      <c r="B258" s="64"/>
      <c r="C258" s="49"/>
      <c r="D258" s="3" t="s">
        <v>13</v>
      </c>
      <c r="E258" s="31">
        <f t="shared" ref="E258:E260" si="85">SUM(F258:M258)</f>
        <v>0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</row>
    <row r="259" spans="1:14" ht="20.399999999999999" x14ac:dyDescent="0.3">
      <c r="A259" s="82"/>
      <c r="B259" s="64"/>
      <c r="C259" s="49"/>
      <c r="D259" s="3" t="s">
        <v>14</v>
      </c>
      <c r="E259" s="31">
        <f t="shared" si="85"/>
        <v>0</v>
      </c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</row>
    <row r="260" spans="1:14" ht="30.6" x14ac:dyDescent="0.3">
      <c r="A260" s="82"/>
      <c r="B260" s="65"/>
      <c r="C260" s="49"/>
      <c r="D260" s="21" t="s">
        <v>15</v>
      </c>
      <c r="E260" s="31">
        <f t="shared" si="85"/>
        <v>0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</row>
    <row r="261" spans="1:14" ht="14.4" customHeight="1" x14ac:dyDescent="0.3">
      <c r="A261" s="68" t="s">
        <v>128</v>
      </c>
      <c r="B261" s="78"/>
      <c r="C261" s="51" t="s">
        <v>98</v>
      </c>
      <c r="D261" s="3" t="s">
        <v>11</v>
      </c>
      <c r="E261" s="31">
        <f>SUM(F261:M261)</f>
        <v>1742546.29</v>
      </c>
      <c r="F261" s="23">
        <f t="shared" ref="F261:M261" si="86">SUM(F262:F265)</f>
        <v>144005.59</v>
      </c>
      <c r="G261" s="23">
        <f t="shared" si="86"/>
        <v>96130.1</v>
      </c>
      <c r="H261" s="23">
        <f t="shared" si="86"/>
        <v>92841.4</v>
      </c>
      <c r="I261" s="23">
        <f t="shared" si="86"/>
        <v>152618.79999999999</v>
      </c>
      <c r="J261" s="23">
        <f t="shared" si="86"/>
        <v>152618.79999999999</v>
      </c>
      <c r="K261" s="23">
        <f t="shared" si="86"/>
        <v>158618.79999999999</v>
      </c>
      <c r="L261" s="23">
        <f t="shared" si="86"/>
        <v>158618.79999999999</v>
      </c>
      <c r="M261" s="23">
        <f t="shared" si="86"/>
        <v>787094</v>
      </c>
    </row>
    <row r="262" spans="1:14" ht="20.399999999999999" x14ac:dyDescent="0.3">
      <c r="A262" s="69"/>
      <c r="B262" s="79"/>
      <c r="C262" s="52"/>
      <c r="D262" s="3" t="s">
        <v>12</v>
      </c>
      <c r="E262" s="31">
        <v>0</v>
      </c>
      <c r="F262" s="31">
        <f>F242-F247</f>
        <v>0</v>
      </c>
      <c r="G262" s="31">
        <f t="shared" ref="G262:M262" si="87">G242-G247</f>
        <v>0</v>
      </c>
      <c r="H262" s="31">
        <f t="shared" si="87"/>
        <v>0</v>
      </c>
      <c r="I262" s="31">
        <f t="shared" si="87"/>
        <v>0</v>
      </c>
      <c r="J262" s="31">
        <f t="shared" si="87"/>
        <v>0</v>
      </c>
      <c r="K262" s="31">
        <f t="shared" si="87"/>
        <v>0</v>
      </c>
      <c r="L262" s="31">
        <f t="shared" si="87"/>
        <v>0</v>
      </c>
      <c r="M262" s="31">
        <f t="shared" si="87"/>
        <v>0</v>
      </c>
    </row>
    <row r="263" spans="1:14" ht="30.6" x14ac:dyDescent="0.3">
      <c r="A263" s="69"/>
      <c r="B263" s="79"/>
      <c r="C263" s="52"/>
      <c r="D263" s="3" t="s">
        <v>13</v>
      </c>
      <c r="E263" s="31">
        <f>SUM(F263:M263)</f>
        <v>20219</v>
      </c>
      <c r="F263" s="31">
        <f>F243-F248</f>
        <v>20219</v>
      </c>
      <c r="G263" s="31">
        <f t="shared" ref="G263:M263" si="88">G243-G248</f>
        <v>0</v>
      </c>
      <c r="H263" s="31">
        <f t="shared" si="88"/>
        <v>0</v>
      </c>
      <c r="I263" s="31">
        <f t="shared" si="88"/>
        <v>0</v>
      </c>
      <c r="J263" s="31">
        <f t="shared" si="88"/>
        <v>0</v>
      </c>
      <c r="K263" s="31">
        <f t="shared" si="88"/>
        <v>0</v>
      </c>
      <c r="L263" s="31">
        <f t="shared" si="88"/>
        <v>0</v>
      </c>
      <c r="M263" s="31">
        <f t="shared" si="88"/>
        <v>0</v>
      </c>
    </row>
    <row r="264" spans="1:14" ht="20.399999999999999" x14ac:dyDescent="0.3">
      <c r="A264" s="69"/>
      <c r="B264" s="79"/>
      <c r="C264" s="52"/>
      <c r="D264" s="3" t="s">
        <v>14</v>
      </c>
      <c r="E264" s="31">
        <v>0</v>
      </c>
      <c r="F264" s="31">
        <f t="shared" ref="F264:M264" si="89">F244-F249</f>
        <v>123786.59</v>
      </c>
      <c r="G264" s="31">
        <f t="shared" si="89"/>
        <v>96130.1</v>
      </c>
      <c r="H264" s="31">
        <f t="shared" si="89"/>
        <v>92841.4</v>
      </c>
      <c r="I264" s="31">
        <f t="shared" si="89"/>
        <v>152618.79999999999</v>
      </c>
      <c r="J264" s="31">
        <f t="shared" si="89"/>
        <v>152618.79999999999</v>
      </c>
      <c r="K264" s="31">
        <f t="shared" si="89"/>
        <v>158618.79999999999</v>
      </c>
      <c r="L264" s="31">
        <f t="shared" si="89"/>
        <v>158618.79999999999</v>
      </c>
      <c r="M264" s="31">
        <f t="shared" si="89"/>
        <v>787094</v>
      </c>
    </row>
    <row r="265" spans="1:14" ht="30.6" x14ac:dyDescent="0.3">
      <c r="A265" s="70"/>
      <c r="B265" s="80"/>
      <c r="C265" s="53"/>
      <c r="D265" s="21" t="s">
        <v>15</v>
      </c>
      <c r="E265" s="31">
        <f>E240</f>
        <v>0</v>
      </c>
      <c r="F265" s="31">
        <f t="shared" ref="F265:M265" si="90">F245-F250</f>
        <v>0</v>
      </c>
      <c r="G265" s="31">
        <f t="shared" si="90"/>
        <v>0</v>
      </c>
      <c r="H265" s="31">
        <f t="shared" si="90"/>
        <v>0</v>
      </c>
      <c r="I265" s="31">
        <f t="shared" si="90"/>
        <v>0</v>
      </c>
      <c r="J265" s="31">
        <f t="shared" si="90"/>
        <v>0</v>
      </c>
      <c r="K265" s="31">
        <f t="shared" si="90"/>
        <v>0</v>
      </c>
      <c r="L265" s="31">
        <f t="shared" si="90"/>
        <v>0</v>
      </c>
      <c r="M265" s="31">
        <f t="shared" si="90"/>
        <v>0</v>
      </c>
    </row>
    <row r="266" spans="1:14" ht="14.4" customHeight="1" x14ac:dyDescent="0.3">
      <c r="A266" s="68" t="s">
        <v>70</v>
      </c>
      <c r="B266" s="78"/>
      <c r="C266" s="81"/>
      <c r="D266" s="3" t="s">
        <v>11</v>
      </c>
      <c r="E266" s="31">
        <f>SUM(F266:M266)</f>
        <v>4189</v>
      </c>
      <c r="F266" s="23">
        <f t="shared" ref="F266:M266" si="91">SUM(F267:F270)</f>
        <v>4189</v>
      </c>
      <c r="G266" s="23">
        <f t="shared" si="91"/>
        <v>0</v>
      </c>
      <c r="H266" s="23">
        <f t="shared" si="91"/>
        <v>0</v>
      </c>
      <c r="I266" s="23">
        <f t="shared" si="91"/>
        <v>0</v>
      </c>
      <c r="J266" s="23">
        <f t="shared" si="91"/>
        <v>0</v>
      </c>
      <c r="K266" s="23">
        <f t="shared" si="91"/>
        <v>0</v>
      </c>
      <c r="L266" s="23">
        <f t="shared" si="91"/>
        <v>0</v>
      </c>
      <c r="M266" s="23">
        <f t="shared" si="91"/>
        <v>0</v>
      </c>
    </row>
    <row r="267" spans="1:14" ht="20.399999999999999" x14ac:dyDescent="0.3">
      <c r="A267" s="69"/>
      <c r="B267" s="79"/>
      <c r="C267" s="81"/>
      <c r="D267" s="3" t="s">
        <v>12</v>
      </c>
      <c r="E267" s="31">
        <f>SUM(F267:M267)</f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</row>
    <row r="268" spans="1:14" ht="30.6" x14ac:dyDescent="0.3">
      <c r="A268" s="69"/>
      <c r="B268" s="79"/>
      <c r="C268" s="81"/>
      <c r="D268" s="3" t="s">
        <v>13</v>
      </c>
      <c r="E268" s="31">
        <f>SUM(F268:M268)</f>
        <v>4189</v>
      </c>
      <c r="F268" s="23">
        <v>4189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15"/>
    </row>
    <row r="269" spans="1:14" ht="20.399999999999999" x14ac:dyDescent="0.3">
      <c r="A269" s="69"/>
      <c r="B269" s="79"/>
      <c r="C269" s="81"/>
      <c r="D269" s="3" t="s">
        <v>14</v>
      </c>
      <c r="E269" s="31">
        <f>SUM(F269:M269)</f>
        <v>0</v>
      </c>
      <c r="F269" s="23">
        <v>0</v>
      </c>
      <c r="G269" s="23">
        <v>0</v>
      </c>
      <c r="H269" s="23">
        <v>0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</row>
    <row r="270" spans="1:14" ht="31.95" customHeight="1" x14ac:dyDescent="0.3">
      <c r="A270" s="70"/>
      <c r="B270" s="80"/>
      <c r="C270" s="81"/>
      <c r="D270" s="21" t="s">
        <v>15</v>
      </c>
      <c r="E270" s="31">
        <f>SUM(F270:M270)</f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</row>
    <row r="271" spans="1:14" ht="14.4" customHeight="1" x14ac:dyDescent="0.3">
      <c r="A271" s="68" t="s">
        <v>129</v>
      </c>
      <c r="B271" s="78"/>
      <c r="C271" s="81"/>
      <c r="D271" s="3" t="s">
        <v>11</v>
      </c>
      <c r="E271" s="29">
        <f t="shared" ref="E271:E275" si="92">SUM(F271:M271)</f>
        <v>1738357.29</v>
      </c>
      <c r="F271" s="27">
        <f t="shared" ref="F271:M271" si="93">SUM(F272:F275)</f>
        <v>139816.59</v>
      </c>
      <c r="G271" s="27">
        <f t="shared" si="93"/>
        <v>96130.1</v>
      </c>
      <c r="H271" s="27">
        <f t="shared" si="93"/>
        <v>92841.4</v>
      </c>
      <c r="I271" s="27">
        <f t="shared" si="93"/>
        <v>152618.79999999999</v>
      </c>
      <c r="J271" s="27">
        <f t="shared" si="93"/>
        <v>152618.79999999999</v>
      </c>
      <c r="K271" s="27">
        <f t="shared" si="93"/>
        <v>158618.79999999999</v>
      </c>
      <c r="L271" s="27">
        <f t="shared" si="93"/>
        <v>158618.79999999999</v>
      </c>
      <c r="M271" s="27">
        <f t="shared" si="93"/>
        <v>787094</v>
      </c>
    </row>
    <row r="272" spans="1:14" ht="20.399999999999999" x14ac:dyDescent="0.3">
      <c r="A272" s="69"/>
      <c r="B272" s="79"/>
      <c r="C272" s="81"/>
      <c r="D272" s="3" t="s">
        <v>12</v>
      </c>
      <c r="E272" s="29">
        <f t="shared" si="92"/>
        <v>0</v>
      </c>
      <c r="F272" s="27">
        <f>F262-F267</f>
        <v>0</v>
      </c>
      <c r="G272" s="27">
        <f t="shared" ref="G272:M274" si="94">G262-G267</f>
        <v>0</v>
      </c>
      <c r="H272" s="27">
        <f t="shared" si="94"/>
        <v>0</v>
      </c>
      <c r="I272" s="27">
        <f t="shared" si="94"/>
        <v>0</v>
      </c>
      <c r="J272" s="27">
        <f t="shared" si="94"/>
        <v>0</v>
      </c>
      <c r="K272" s="27">
        <f t="shared" si="94"/>
        <v>0</v>
      </c>
      <c r="L272" s="27">
        <f t="shared" si="94"/>
        <v>0</v>
      </c>
      <c r="M272" s="27">
        <f t="shared" si="94"/>
        <v>0</v>
      </c>
    </row>
    <row r="273" spans="1:142" ht="30.6" x14ac:dyDescent="0.3">
      <c r="A273" s="69"/>
      <c r="B273" s="79"/>
      <c r="C273" s="81"/>
      <c r="D273" s="3" t="s">
        <v>13</v>
      </c>
      <c r="E273" s="29">
        <f t="shared" si="92"/>
        <v>16030</v>
      </c>
      <c r="F273" s="27">
        <f>F263-F268</f>
        <v>16030</v>
      </c>
      <c r="G273" s="27">
        <f t="shared" si="94"/>
        <v>0</v>
      </c>
      <c r="H273" s="27">
        <f t="shared" si="94"/>
        <v>0</v>
      </c>
      <c r="I273" s="27">
        <f t="shared" si="94"/>
        <v>0</v>
      </c>
      <c r="J273" s="27">
        <f t="shared" si="94"/>
        <v>0</v>
      </c>
      <c r="K273" s="27">
        <f t="shared" si="94"/>
        <v>0</v>
      </c>
      <c r="L273" s="27">
        <f t="shared" si="94"/>
        <v>0</v>
      </c>
      <c r="M273" s="27">
        <f t="shared" si="94"/>
        <v>0</v>
      </c>
      <c r="O273" s="20"/>
    </row>
    <row r="274" spans="1:142" ht="20.399999999999999" x14ac:dyDescent="0.3">
      <c r="A274" s="69"/>
      <c r="B274" s="79"/>
      <c r="C274" s="81"/>
      <c r="D274" s="3" t="s">
        <v>14</v>
      </c>
      <c r="E274" s="29">
        <f t="shared" si="92"/>
        <v>1722327.29</v>
      </c>
      <c r="F274" s="27">
        <f>F264-F269</f>
        <v>123786.59</v>
      </c>
      <c r="G274" s="27">
        <f t="shared" si="94"/>
        <v>96130.1</v>
      </c>
      <c r="H274" s="27">
        <f t="shared" si="94"/>
        <v>92841.4</v>
      </c>
      <c r="I274" s="27">
        <f t="shared" si="94"/>
        <v>152618.79999999999</v>
      </c>
      <c r="J274" s="27">
        <f t="shared" si="94"/>
        <v>152618.79999999999</v>
      </c>
      <c r="K274" s="27">
        <f t="shared" si="94"/>
        <v>158618.79999999999</v>
      </c>
      <c r="L274" s="27">
        <f t="shared" si="94"/>
        <v>158618.79999999999</v>
      </c>
      <c r="M274" s="27">
        <f t="shared" si="94"/>
        <v>787094</v>
      </c>
      <c r="P274" s="1"/>
    </row>
    <row r="275" spans="1:142" ht="28.2" customHeight="1" x14ac:dyDescent="0.3">
      <c r="A275" s="70"/>
      <c r="B275" s="80"/>
      <c r="C275" s="81"/>
      <c r="D275" s="21" t="s">
        <v>15</v>
      </c>
      <c r="E275" s="29">
        <f t="shared" si="92"/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O275" s="20"/>
    </row>
    <row r="276" spans="1:142" x14ac:dyDescent="0.3">
      <c r="A276" s="49" t="s">
        <v>130</v>
      </c>
      <c r="B276" s="49"/>
      <c r="C276" s="76"/>
      <c r="D276" s="3" t="s">
        <v>11</v>
      </c>
      <c r="E276" s="12">
        <f t="shared" ref="E276:E280" si="95">SUM(F276:M276)</f>
        <v>0</v>
      </c>
      <c r="F276" s="13">
        <f t="shared" ref="F276:M276" si="96">SUM(F277:F280)</f>
        <v>0</v>
      </c>
      <c r="G276" s="13">
        <f t="shared" si="96"/>
        <v>0</v>
      </c>
      <c r="H276" s="13">
        <f t="shared" si="96"/>
        <v>0</v>
      </c>
      <c r="I276" s="13">
        <f t="shared" si="96"/>
        <v>0</v>
      </c>
      <c r="J276" s="13">
        <f t="shared" si="96"/>
        <v>0</v>
      </c>
      <c r="K276" s="13">
        <f t="shared" si="96"/>
        <v>0</v>
      </c>
      <c r="L276" s="13">
        <f t="shared" si="96"/>
        <v>0</v>
      </c>
      <c r="M276" s="13">
        <f t="shared" si="96"/>
        <v>0</v>
      </c>
    </row>
    <row r="277" spans="1:142" ht="20.399999999999999" x14ac:dyDescent="0.3">
      <c r="A277" s="49"/>
      <c r="B277" s="49"/>
      <c r="C277" s="76"/>
      <c r="D277" s="3" t="s">
        <v>12</v>
      </c>
      <c r="E277" s="12">
        <f t="shared" si="95"/>
        <v>0</v>
      </c>
      <c r="F277" s="13">
        <f>F262-F267</f>
        <v>0</v>
      </c>
      <c r="G277" s="13">
        <f t="shared" ref="G277:M277" si="97">G262-G267</f>
        <v>0</v>
      </c>
      <c r="H277" s="13">
        <f t="shared" si="97"/>
        <v>0</v>
      </c>
      <c r="I277" s="13">
        <f t="shared" si="97"/>
        <v>0</v>
      </c>
      <c r="J277" s="13">
        <f t="shared" si="97"/>
        <v>0</v>
      </c>
      <c r="K277" s="13">
        <f t="shared" si="97"/>
        <v>0</v>
      </c>
      <c r="L277" s="13">
        <f t="shared" si="97"/>
        <v>0</v>
      </c>
      <c r="M277" s="13">
        <f t="shared" si="97"/>
        <v>0</v>
      </c>
    </row>
    <row r="278" spans="1:142" ht="30.6" x14ac:dyDescent="0.3">
      <c r="A278" s="49"/>
      <c r="B278" s="49"/>
      <c r="C278" s="76"/>
      <c r="D278" s="3" t="s">
        <v>13</v>
      </c>
      <c r="E278" s="12">
        <f t="shared" si="95"/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</row>
    <row r="279" spans="1:142" ht="20.399999999999999" x14ac:dyDescent="0.3">
      <c r="A279" s="49"/>
      <c r="B279" s="49"/>
      <c r="C279" s="76"/>
      <c r="D279" s="3" t="s">
        <v>14</v>
      </c>
      <c r="E279" s="12">
        <f t="shared" si="95"/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</row>
    <row r="280" spans="1:142" ht="31.8" customHeight="1" x14ac:dyDescent="0.3">
      <c r="A280" s="49"/>
      <c r="B280" s="49"/>
      <c r="C280" s="76"/>
      <c r="D280" s="3" t="s">
        <v>15</v>
      </c>
      <c r="E280" s="12">
        <f t="shared" si="95"/>
        <v>0</v>
      </c>
      <c r="F280" s="13">
        <f>F265-F270</f>
        <v>0</v>
      </c>
      <c r="G280" s="13">
        <f t="shared" ref="G280:M280" si="98">G265-G270</f>
        <v>0</v>
      </c>
      <c r="H280" s="13">
        <f t="shared" si="98"/>
        <v>0</v>
      </c>
      <c r="I280" s="13">
        <f t="shared" si="98"/>
        <v>0</v>
      </c>
      <c r="J280" s="13">
        <f t="shared" si="98"/>
        <v>0</v>
      </c>
      <c r="K280" s="13">
        <f t="shared" si="98"/>
        <v>0</v>
      </c>
      <c r="L280" s="13">
        <f t="shared" si="98"/>
        <v>0</v>
      </c>
      <c r="M280" s="13">
        <f t="shared" si="98"/>
        <v>0</v>
      </c>
    </row>
    <row r="281" spans="1:142" s="18" customFormat="1" ht="22.8" customHeight="1" x14ac:dyDescent="0.3">
      <c r="A281" s="32"/>
      <c r="B281" s="33" t="s">
        <v>100</v>
      </c>
      <c r="C281" s="34"/>
      <c r="D281" s="34"/>
      <c r="E281" s="35"/>
      <c r="F281" s="45"/>
      <c r="G281" s="36"/>
      <c r="H281" s="37"/>
      <c r="I281" s="35"/>
      <c r="J281" s="38"/>
      <c r="K281" s="38"/>
      <c r="L281" s="38"/>
      <c r="M281" s="38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</row>
    <row r="282" spans="1:142" s="18" customFormat="1" ht="56.25" customHeight="1" x14ac:dyDescent="0.3">
      <c r="A282" s="32"/>
      <c r="B282" s="39" t="s">
        <v>106</v>
      </c>
      <c r="C282" s="39"/>
      <c r="D282" s="77" t="s">
        <v>107</v>
      </c>
      <c r="E282" s="77"/>
      <c r="F282" s="77" t="s">
        <v>101</v>
      </c>
      <c r="G282" s="77"/>
      <c r="H282" s="40"/>
      <c r="I282" s="40"/>
      <c r="J282" s="41"/>
      <c r="K282" s="42" t="s">
        <v>102</v>
      </c>
      <c r="L282" s="42"/>
      <c r="M282" s="42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</row>
    <row r="283" spans="1:142" s="18" customFormat="1" ht="8.4" customHeight="1" x14ac:dyDescent="0.3">
      <c r="A283" s="32"/>
      <c r="B283" s="33"/>
      <c r="C283" s="34"/>
      <c r="D283" s="34"/>
      <c r="E283" s="35"/>
      <c r="F283" s="43"/>
      <c r="G283" s="43"/>
      <c r="H283" s="43"/>
      <c r="I283" s="35"/>
      <c r="J283" s="38"/>
      <c r="K283" s="38"/>
      <c r="L283" s="38"/>
      <c r="M283" s="38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</row>
    <row r="284" spans="1:142" s="18" customFormat="1" ht="77.25" customHeight="1" x14ac:dyDescent="0.3">
      <c r="A284" s="32"/>
      <c r="B284" s="34" t="s">
        <v>108</v>
      </c>
      <c r="C284" s="34"/>
      <c r="D284" s="75" t="s">
        <v>103</v>
      </c>
      <c r="E284" s="75"/>
      <c r="F284" s="77" t="s">
        <v>109</v>
      </c>
      <c r="G284" s="77"/>
      <c r="H284" s="77"/>
      <c r="I284" s="35"/>
      <c r="J284" s="38"/>
      <c r="K284" s="72" t="s">
        <v>110</v>
      </c>
      <c r="L284" s="72"/>
      <c r="M284" s="72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</row>
    <row r="285" spans="1:142" s="18" customFormat="1" ht="21.75" customHeight="1" x14ac:dyDescent="0.3">
      <c r="A285" s="32"/>
      <c r="B285" s="34"/>
      <c r="C285" s="34"/>
      <c r="D285" s="34"/>
      <c r="E285" s="73"/>
      <c r="F285" s="73"/>
      <c r="G285" s="73"/>
      <c r="H285" s="35"/>
      <c r="I285" s="38"/>
      <c r="J285" s="74"/>
      <c r="K285" s="74"/>
      <c r="L285" s="74"/>
      <c r="M285" s="38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</row>
    <row r="286" spans="1:142" x14ac:dyDescent="0.3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</row>
    <row r="287" spans="1:142" x14ac:dyDescent="0.3">
      <c r="A287" s="38"/>
      <c r="B287" s="34" t="s">
        <v>99</v>
      </c>
      <c r="C287" s="34"/>
      <c r="D287" s="34"/>
      <c r="E287" s="35"/>
      <c r="F287" s="38"/>
      <c r="G287" s="38"/>
      <c r="H287" s="38"/>
      <c r="I287" s="38"/>
      <c r="J287" s="38"/>
      <c r="K287" s="38"/>
      <c r="L287" s="38"/>
      <c r="M287" s="38"/>
    </row>
    <row r="288" spans="1:142" ht="59.4" customHeight="1" x14ac:dyDescent="0.3">
      <c r="A288" s="38"/>
      <c r="B288" s="44" t="s">
        <v>104</v>
      </c>
      <c r="C288" s="34"/>
      <c r="D288" s="75" t="s">
        <v>105</v>
      </c>
      <c r="E288" s="75"/>
      <c r="F288" s="38"/>
      <c r="G288" s="38"/>
      <c r="H288" s="38"/>
      <c r="I288" s="38"/>
      <c r="J288" s="38"/>
      <c r="K288" s="38"/>
      <c r="L288" s="38"/>
      <c r="M288" s="38"/>
    </row>
  </sheetData>
  <mergeCells count="170">
    <mergeCell ref="A261:B265"/>
    <mergeCell ref="C261:C265"/>
    <mergeCell ref="A266:B270"/>
    <mergeCell ref="C266:C270"/>
    <mergeCell ref="A271:B275"/>
    <mergeCell ref="C271:C275"/>
    <mergeCell ref="A251:A255"/>
    <mergeCell ref="B251:B255"/>
    <mergeCell ref="C251:C255"/>
    <mergeCell ref="A256:A260"/>
    <mergeCell ref="B256:B260"/>
    <mergeCell ref="C256:C260"/>
    <mergeCell ref="K284:M284"/>
    <mergeCell ref="E285:G285"/>
    <mergeCell ref="J285:L285"/>
    <mergeCell ref="D288:E288"/>
    <mergeCell ref="A276:B280"/>
    <mergeCell ref="C276:C280"/>
    <mergeCell ref="D282:E282"/>
    <mergeCell ref="F282:G282"/>
    <mergeCell ref="D284:E284"/>
    <mergeCell ref="F284:H284"/>
    <mergeCell ref="B236:B240"/>
    <mergeCell ref="C236:C240"/>
    <mergeCell ref="A241:C245"/>
    <mergeCell ref="A246:A250"/>
    <mergeCell ref="B246:B250"/>
    <mergeCell ref="C246:C250"/>
    <mergeCell ref="A221:A225"/>
    <mergeCell ref="B221:B225"/>
    <mergeCell ref="C221:C225"/>
    <mergeCell ref="A226:A230"/>
    <mergeCell ref="B226:B230"/>
    <mergeCell ref="C226:C230"/>
    <mergeCell ref="A231:C235"/>
    <mergeCell ref="A211:A215"/>
    <mergeCell ref="B211:B215"/>
    <mergeCell ref="C211:C215"/>
    <mergeCell ref="A216:A220"/>
    <mergeCell ref="B216:B220"/>
    <mergeCell ref="C216:C220"/>
    <mergeCell ref="B195:B199"/>
    <mergeCell ref="C195:C199"/>
    <mergeCell ref="B200:B204"/>
    <mergeCell ref="C200:C204"/>
    <mergeCell ref="A205:M205"/>
    <mergeCell ref="A206:A210"/>
    <mergeCell ref="B206:B210"/>
    <mergeCell ref="C206:C210"/>
    <mergeCell ref="A154:M154"/>
    <mergeCell ref="A175:A179"/>
    <mergeCell ref="B175:B179"/>
    <mergeCell ref="C175:C179"/>
    <mergeCell ref="A180:A184"/>
    <mergeCell ref="B180:B184"/>
    <mergeCell ref="C180:C184"/>
    <mergeCell ref="A155:A159"/>
    <mergeCell ref="B155:B159"/>
    <mergeCell ref="C155:C159"/>
    <mergeCell ref="A165:A169"/>
    <mergeCell ref="B165:B169"/>
    <mergeCell ref="C165:C169"/>
    <mergeCell ref="A170:A174"/>
    <mergeCell ref="B170:B174"/>
    <mergeCell ref="A160:A164"/>
    <mergeCell ref="B160:B164"/>
    <mergeCell ref="C160:C164"/>
    <mergeCell ref="C170:C174"/>
    <mergeCell ref="A144:A148"/>
    <mergeCell ref="B144:B148"/>
    <mergeCell ref="C144:C148"/>
    <mergeCell ref="A149:A153"/>
    <mergeCell ref="B149:B153"/>
    <mergeCell ref="C149:C153"/>
    <mergeCell ref="A134:A138"/>
    <mergeCell ref="B134:B138"/>
    <mergeCell ref="C134:C138"/>
    <mergeCell ref="A139:A143"/>
    <mergeCell ref="B139:B143"/>
    <mergeCell ref="C139:C143"/>
    <mergeCell ref="A124:A128"/>
    <mergeCell ref="B124:B128"/>
    <mergeCell ref="C124:C128"/>
    <mergeCell ref="A129:A133"/>
    <mergeCell ref="B129:B133"/>
    <mergeCell ref="C129:C133"/>
    <mergeCell ref="A114:A118"/>
    <mergeCell ref="B114:B118"/>
    <mergeCell ref="C114:C118"/>
    <mergeCell ref="A119:A123"/>
    <mergeCell ref="B119:B123"/>
    <mergeCell ref="C119:C123"/>
    <mergeCell ref="A104:A108"/>
    <mergeCell ref="B104:B108"/>
    <mergeCell ref="C104:C108"/>
    <mergeCell ref="A109:A113"/>
    <mergeCell ref="B109:B113"/>
    <mergeCell ref="C109:C113"/>
    <mergeCell ref="A94:A98"/>
    <mergeCell ref="B94:B98"/>
    <mergeCell ref="C94:C98"/>
    <mergeCell ref="A99:A103"/>
    <mergeCell ref="B99:B103"/>
    <mergeCell ref="C99:C103"/>
    <mergeCell ref="C84:C88"/>
    <mergeCell ref="A89:A93"/>
    <mergeCell ref="B89:B93"/>
    <mergeCell ref="C89:C93"/>
    <mergeCell ref="A74:A78"/>
    <mergeCell ref="B74:B78"/>
    <mergeCell ref="C74:C78"/>
    <mergeCell ref="A79:A83"/>
    <mergeCell ref="B79:B83"/>
    <mergeCell ref="C79:C83"/>
    <mergeCell ref="K1:M1"/>
    <mergeCell ref="J2:M2"/>
    <mergeCell ref="J3:M3"/>
    <mergeCell ref="K4:M4"/>
    <mergeCell ref="K5:M5"/>
    <mergeCell ref="A7:M7"/>
    <mergeCell ref="A24:A28"/>
    <mergeCell ref="B24:B28"/>
    <mergeCell ref="C24:C28"/>
    <mergeCell ref="A13:M13"/>
    <mergeCell ref="A14:A18"/>
    <mergeCell ref="B14:B18"/>
    <mergeCell ref="C14:C18"/>
    <mergeCell ref="A19:A23"/>
    <mergeCell ref="B19:B23"/>
    <mergeCell ref="C19:C23"/>
    <mergeCell ref="E10:M10"/>
    <mergeCell ref="A29:A33"/>
    <mergeCell ref="B29:B33"/>
    <mergeCell ref="C29:C33"/>
    <mergeCell ref="A44:A48"/>
    <mergeCell ref="B44:B48"/>
    <mergeCell ref="C44:C48"/>
    <mergeCell ref="A49:A53"/>
    <mergeCell ref="B49:B53"/>
    <mergeCell ref="C49:C53"/>
    <mergeCell ref="A34:A38"/>
    <mergeCell ref="B34:B38"/>
    <mergeCell ref="C34:C38"/>
    <mergeCell ref="A39:A43"/>
    <mergeCell ref="B39:B43"/>
    <mergeCell ref="C39:C43"/>
    <mergeCell ref="B190:B194"/>
    <mergeCell ref="C190:C194"/>
    <mergeCell ref="A185:A189"/>
    <mergeCell ref="B185:B189"/>
    <mergeCell ref="C185:C189"/>
    <mergeCell ref="A8:D8"/>
    <mergeCell ref="A10:A11"/>
    <mergeCell ref="B10:B11"/>
    <mergeCell ref="C10:C11"/>
    <mergeCell ref="D10:D11"/>
    <mergeCell ref="A64:A68"/>
    <mergeCell ref="B64:B68"/>
    <mergeCell ref="C64:C68"/>
    <mergeCell ref="A69:A73"/>
    <mergeCell ref="B69:B73"/>
    <mergeCell ref="C69:C73"/>
    <mergeCell ref="A54:A58"/>
    <mergeCell ref="B54:B58"/>
    <mergeCell ref="C54:C58"/>
    <mergeCell ref="A59:A63"/>
    <mergeCell ref="B59:B63"/>
    <mergeCell ref="C59:C63"/>
    <mergeCell ref="A84:A88"/>
    <mergeCell ref="B84:B88"/>
  </mergeCells>
  <pageMargins left="0.43307086614173229" right="0.11811023622047245" top="0.35433070866141736" bottom="0.43307086614173229" header="0.11811023622047245" footer="0.11811023622047245"/>
  <pageSetup paperSize="9" scale="88" fitToHeight="7" orientation="landscape" r:id="rId1"/>
  <rowBreaks count="5" manualBreakCount="5">
    <brk id="148" max="16383" man="1"/>
    <brk id="170" max="20" man="1"/>
    <brk id="191" max="20" man="1"/>
    <brk id="218" max="20" man="1"/>
    <brk id="23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тек дату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Люкшина З.Н.</dc:creator>
  <cp:lastModifiedBy>Люкшина З.Н.</cp:lastModifiedBy>
  <cp:lastPrinted>2019-11-29T07:08:05Z</cp:lastPrinted>
  <dcterms:created xsi:type="dcterms:W3CDTF">2018-10-18T13:21:33Z</dcterms:created>
  <dcterms:modified xsi:type="dcterms:W3CDTF">2019-12-02T04:13:32Z</dcterms:modified>
</cp:coreProperties>
</file>